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6"/>
  <workbookPr defaultThemeVersion="124226"/>
  <mc:AlternateContent xmlns:mc="http://schemas.openxmlformats.org/markup-compatibility/2006">
    <mc:Choice Requires="x15">
      <x15ac:absPath xmlns:x15ac="http://schemas.microsoft.com/office/spreadsheetml/2010/11/ac" url="https://abb.sharepoint.com/sites/DVT_Bucci/DVT Analyzer/0_configfile/"/>
    </mc:Choice>
  </mc:AlternateContent>
  <xr:revisionPtr revIDLastSave="0" documentId="11_F3343C212822F9EF139ADF1AD358E123945B153E" xr6:coauthVersionLast="37" xr6:coauthVersionMax="37" xr10:uidLastSave="{00000000-0000-0000-0000-000000000000}"/>
  <bookViews>
    <workbookView xWindow="-15" yWindow="-15" windowWidth="12600" windowHeight="10485" tabRatio="849" xr2:uid="{00000000-000D-0000-FFFF-FFFF00000000}"/>
  </bookViews>
  <sheets>
    <sheet name="Revision" sheetId="10" r:id="rId1"/>
    <sheet name="Alarm_State" sheetId="4" r:id="rId2"/>
    <sheet name="Global_State" sheetId="1" r:id="rId3"/>
    <sheet name="Inverter_State" sheetId="3" r:id="rId4"/>
    <sheet name="DcDc_State" sheetId="2" r:id="rId5"/>
    <sheet name="IsTransformer" sheetId="5" r:id="rId6"/>
    <sheet name="IsWind" sheetId="6" r:id="rId7"/>
    <sheet name="cmd_59" sheetId="14" r:id="rId8"/>
    <sheet name="grid_tied_var_tables" sheetId="7" r:id="rId9"/>
    <sheet name="variable" sheetId="15" r:id="rId10"/>
  </sheets>
  <definedNames>
    <definedName name="_xlnm._FilterDatabase" localSheetId="7" hidden="1">cmd_59!$A$1:$A$344</definedName>
  </definedNames>
  <calcPr calcId="179020"/>
</workbook>
</file>

<file path=xl/calcChain.xml><?xml version="1.0" encoding="utf-8"?>
<calcChain xmlns="http://schemas.openxmlformats.org/spreadsheetml/2006/main">
  <c r="A1767" i="15" l="1"/>
  <c r="A1766" i="15"/>
  <c r="A1765" i="15"/>
  <c r="A1764" i="15"/>
  <c r="A1763" i="15"/>
  <c r="A1762" i="15"/>
  <c r="A1761" i="15"/>
  <c r="A1760" i="15"/>
  <c r="A1759" i="15"/>
  <c r="A1758" i="15"/>
  <c r="A1757" i="15"/>
  <c r="A1756" i="15"/>
  <c r="A1755" i="15"/>
  <c r="A1754" i="15"/>
  <c r="A1753" i="15"/>
  <c r="A1752" i="15"/>
  <c r="A1751" i="15"/>
  <c r="A1750" i="15"/>
  <c r="A1749" i="15"/>
  <c r="A1748" i="15"/>
  <c r="A1747" i="15"/>
  <c r="A1746" i="15"/>
  <c r="A1745" i="15"/>
  <c r="A1744" i="15"/>
  <c r="A1743" i="15"/>
  <c r="A1742" i="15"/>
  <c r="A1741" i="15"/>
  <c r="A1740" i="15"/>
  <c r="A1739" i="15"/>
  <c r="A1738" i="15"/>
  <c r="C1736" i="15"/>
  <c r="A1736" i="15"/>
  <c r="C1737" i="15"/>
  <c r="A1737" i="15"/>
  <c r="A1735" i="15"/>
  <c r="C1732" i="15"/>
  <c r="A1732" i="15"/>
  <c r="A1731" i="15"/>
  <c r="C1702" i="15"/>
  <c r="C1703" i="15"/>
  <c r="C1704" i="15"/>
  <c r="A1702" i="15"/>
  <c r="A1701" i="15"/>
  <c r="C1689" i="15"/>
  <c r="A1688" i="15"/>
  <c r="A1687" i="15"/>
  <c r="C1683" i="15"/>
  <c r="A1682" i="15"/>
  <c r="C1674" i="15"/>
  <c r="C1675" i="15"/>
  <c r="C1676" i="15"/>
  <c r="A1674" i="15"/>
  <c r="A1673" i="15"/>
  <c r="C1658" i="15"/>
  <c r="D1658" i="15"/>
  <c r="D1657" i="15"/>
  <c r="A1657" i="15"/>
  <c r="A1656" i="15"/>
  <c r="A1655" i="15"/>
  <c r="A1654" i="15"/>
  <c r="A1653" i="15"/>
  <c r="A1652" i="15"/>
  <c r="A1651" i="15"/>
  <c r="A1650" i="15"/>
  <c r="A1649" i="15"/>
  <c r="A1648" i="15"/>
  <c r="A1647" i="15"/>
  <c r="A1646" i="15"/>
  <c r="A1645" i="15"/>
  <c r="A1644" i="15"/>
  <c r="A1643" i="15"/>
  <c r="A1642" i="15"/>
  <c r="A1641" i="15"/>
  <c r="A1640" i="15"/>
  <c r="A1639" i="15"/>
  <c r="A1638" i="15"/>
  <c r="A1637" i="15"/>
  <c r="A1636" i="15"/>
  <c r="A1635" i="15"/>
  <c r="A1634" i="15"/>
  <c r="A1633" i="15"/>
  <c r="A1632" i="15"/>
  <c r="A1631" i="15"/>
  <c r="A1630" i="15"/>
  <c r="A1629" i="15"/>
  <c r="A1628" i="15"/>
  <c r="A1627" i="15"/>
  <c r="A1626" i="15"/>
  <c r="A1625" i="15"/>
  <c r="A1624" i="15"/>
  <c r="A1623" i="15"/>
  <c r="A1622" i="15"/>
  <c r="A1621" i="15"/>
  <c r="A1620" i="15"/>
  <c r="A1619" i="15"/>
  <c r="A1618" i="15"/>
  <c r="A1617" i="15"/>
  <c r="A1616" i="15"/>
  <c r="A1615" i="15"/>
  <c r="A1614" i="15"/>
  <c r="A1613" i="15"/>
  <c r="C1609" i="15"/>
  <c r="A1608" i="15"/>
  <c r="A1607" i="15"/>
  <c r="A1606" i="15"/>
  <c r="C1602" i="15"/>
  <c r="A1602" i="15"/>
  <c r="C1603" i="15"/>
  <c r="C1604" i="15"/>
  <c r="A1601" i="15"/>
  <c r="A1600" i="15"/>
  <c r="A1599" i="15"/>
  <c r="A1598" i="15"/>
  <c r="A1597" i="15"/>
  <c r="A1596" i="15"/>
  <c r="A1595" i="15"/>
  <c r="A1594" i="15"/>
  <c r="A1593" i="15"/>
  <c r="A1592" i="15"/>
  <c r="A1591" i="15"/>
  <c r="A1590" i="15"/>
  <c r="A1589" i="15"/>
  <c r="A1588" i="15"/>
  <c r="A1587" i="15"/>
  <c r="A1586" i="15"/>
  <c r="A1585" i="15"/>
  <c r="A1584" i="15"/>
  <c r="A1583" i="15"/>
  <c r="A1582" i="15"/>
  <c r="A1581" i="15"/>
  <c r="A1580" i="15"/>
  <c r="A1579" i="15"/>
  <c r="A1578" i="15"/>
  <c r="A1577" i="15"/>
  <c r="A1576" i="15"/>
  <c r="A1575" i="15"/>
  <c r="A1574" i="15"/>
  <c r="A1573" i="15"/>
  <c r="A1572" i="15"/>
  <c r="A1571" i="15"/>
  <c r="A1570" i="15"/>
  <c r="A1569" i="15"/>
  <c r="A1568" i="15"/>
  <c r="A1567" i="15"/>
  <c r="A1566" i="15"/>
  <c r="A1565" i="15"/>
  <c r="A1564" i="15"/>
  <c r="A1563" i="15"/>
  <c r="A1562" i="15"/>
  <c r="A1561" i="15"/>
  <c r="A1560" i="15"/>
  <c r="A1559" i="15"/>
  <c r="A1558" i="15"/>
  <c r="A1557" i="15"/>
  <c r="A1556" i="15"/>
  <c r="A1555" i="15"/>
  <c r="A1554" i="15"/>
  <c r="A1553" i="15"/>
  <c r="A1552" i="15"/>
  <c r="A1551" i="15"/>
  <c r="A1550" i="15"/>
  <c r="A1549" i="15"/>
  <c r="A1548" i="15"/>
  <c r="A1547" i="15"/>
  <c r="A1546" i="15"/>
  <c r="A1545" i="15"/>
  <c r="A1544" i="15"/>
  <c r="A1543" i="15"/>
  <c r="A1542" i="15"/>
  <c r="A1541" i="15"/>
  <c r="A1540" i="15"/>
  <c r="A1539" i="15"/>
  <c r="A1538" i="15"/>
  <c r="A1537" i="15"/>
  <c r="A1536" i="15"/>
  <c r="A1535" i="15"/>
  <c r="A1534" i="15"/>
  <c r="A1533" i="15"/>
  <c r="A1532" i="15"/>
  <c r="A1531" i="15"/>
  <c r="A1530" i="15"/>
  <c r="A1529" i="15"/>
  <c r="A1528" i="15"/>
  <c r="A1527" i="15"/>
  <c r="A1526" i="15"/>
  <c r="A1525" i="15"/>
  <c r="A1524" i="15"/>
  <c r="A1523" i="15"/>
  <c r="A1522" i="15"/>
  <c r="A1521" i="15"/>
  <c r="A1520" i="15"/>
  <c r="A1519" i="15"/>
  <c r="A1518" i="15"/>
  <c r="A1517" i="15"/>
  <c r="A1516" i="15"/>
  <c r="A1515" i="15"/>
  <c r="A1514" i="15"/>
  <c r="A1513" i="15"/>
  <c r="A1512" i="15"/>
  <c r="A1511" i="15"/>
  <c r="A1510" i="15"/>
  <c r="A1509" i="15"/>
  <c r="A1508" i="15"/>
  <c r="A1507" i="15"/>
  <c r="A1506" i="15"/>
  <c r="A1505" i="15"/>
  <c r="A1504" i="15"/>
  <c r="A1503" i="15"/>
  <c r="A1502" i="15"/>
  <c r="A1501" i="15"/>
  <c r="A1500" i="15"/>
  <c r="A1499" i="15"/>
  <c r="A1498" i="15"/>
  <c r="A1497" i="15"/>
  <c r="A1496" i="15"/>
  <c r="A1495" i="15"/>
  <c r="A1494" i="15"/>
  <c r="A1493" i="15"/>
  <c r="A1492" i="15"/>
  <c r="A1491" i="15"/>
  <c r="A1490" i="15"/>
  <c r="A1489" i="15"/>
  <c r="A1488" i="15"/>
  <c r="A1487" i="15"/>
  <c r="C1232" i="15"/>
  <c r="A1232" i="15"/>
  <c r="C1233" i="15"/>
  <c r="A1231" i="15"/>
  <c r="C976" i="15"/>
  <c r="A975" i="15"/>
  <c r="A974" i="15"/>
  <c r="A973" i="15"/>
  <c r="C970" i="15"/>
  <c r="A970" i="15"/>
  <c r="A969" i="15"/>
  <c r="C968" i="15"/>
  <c r="A968" i="15"/>
  <c r="A967" i="15"/>
  <c r="A966" i="15"/>
  <c r="A965" i="15"/>
  <c r="A964" i="15"/>
  <c r="A963" i="15"/>
  <c r="A962" i="15"/>
  <c r="A961" i="15"/>
  <c r="A960" i="15"/>
  <c r="A959" i="15"/>
  <c r="A958" i="15"/>
  <c r="A957" i="15"/>
  <c r="A956" i="15"/>
  <c r="A955" i="15"/>
  <c r="A954" i="15"/>
  <c r="A953" i="15"/>
  <c r="A952" i="15"/>
  <c r="A951" i="15"/>
  <c r="A950" i="15"/>
  <c r="A949" i="15"/>
  <c r="A948" i="15"/>
  <c r="A947" i="15"/>
  <c r="A946" i="15"/>
  <c r="A945" i="15"/>
  <c r="A944" i="15"/>
  <c r="A943" i="15"/>
  <c r="A942" i="15"/>
  <c r="A941" i="15"/>
  <c r="A940" i="15"/>
  <c r="A939" i="15"/>
  <c r="A938" i="15"/>
  <c r="A937" i="15"/>
  <c r="A936" i="15"/>
  <c r="A935" i="15"/>
  <c r="A934" i="15"/>
  <c r="A933" i="15"/>
  <c r="A932" i="15"/>
  <c r="A931" i="15"/>
  <c r="A930" i="15"/>
  <c r="A929" i="15"/>
  <c r="A928" i="15"/>
  <c r="A927" i="15"/>
  <c r="A926" i="15"/>
  <c r="A925" i="15"/>
  <c r="A924" i="15"/>
  <c r="A923" i="15"/>
  <c r="A922" i="15"/>
  <c r="A921" i="15"/>
  <c r="A920" i="15"/>
  <c r="A919" i="15"/>
  <c r="A918" i="15"/>
  <c r="A917" i="15"/>
  <c r="A916" i="15"/>
  <c r="A915" i="15"/>
  <c r="A914" i="15"/>
  <c r="A913" i="15"/>
  <c r="A912" i="15"/>
  <c r="A911" i="15"/>
  <c r="A910" i="15"/>
  <c r="A909" i="15"/>
  <c r="A908" i="15"/>
  <c r="A907" i="15"/>
  <c r="A906" i="15"/>
  <c r="A905" i="15"/>
  <c r="A904" i="15"/>
  <c r="A903" i="15"/>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C828" i="15"/>
  <c r="A827" i="15"/>
  <c r="C823" i="15"/>
  <c r="A823" i="15"/>
  <c r="C824" i="15"/>
  <c r="C825" i="15"/>
  <c r="A822" i="15"/>
  <c r="C774" i="15"/>
  <c r="D774" i="15"/>
  <c r="A773" i="15"/>
  <c r="C725" i="15"/>
  <c r="C726" i="15"/>
  <c r="D725" i="15"/>
  <c r="A725" i="15"/>
  <c r="A724" i="15"/>
  <c r="C716" i="15"/>
  <c r="A715" i="15"/>
  <c r="C603" i="15"/>
  <c r="C604" i="15"/>
  <c r="A604" i="15"/>
  <c r="D603" i="15"/>
  <c r="A603" i="15"/>
  <c r="A602" i="15"/>
  <c r="C522" i="15"/>
  <c r="D522" i="15"/>
  <c r="A521" i="15"/>
  <c r="C409" i="15"/>
  <c r="C410" i="15"/>
  <c r="C411" i="15"/>
  <c r="D409" i="15"/>
  <c r="A408" i="15"/>
  <c r="C393" i="15"/>
  <c r="A392" i="15"/>
  <c r="C365" i="15"/>
  <c r="A364" i="15"/>
  <c r="C348"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C288" i="15"/>
  <c r="A288" i="15"/>
  <c r="A287" i="15"/>
  <c r="C285" i="15"/>
  <c r="A285" i="15"/>
  <c r="A284" i="15"/>
  <c r="C281" i="15"/>
  <c r="A280" i="15"/>
  <c r="C276" i="15"/>
  <c r="A275" i="15"/>
  <c r="A274" i="15"/>
  <c r="A273" i="15"/>
  <c r="A272" i="15"/>
  <c r="A271" i="15"/>
  <c r="A270" i="15"/>
  <c r="A269" i="15"/>
  <c r="A268" i="15"/>
  <c r="C262" i="15"/>
  <c r="A262" i="15"/>
  <c r="A261" i="15"/>
  <c r="A260" i="15"/>
  <c r="A259" i="15"/>
  <c r="A258" i="15"/>
  <c r="A257" i="15"/>
  <c r="C256" i="15"/>
  <c r="A256" i="15"/>
  <c r="A255" i="15"/>
  <c r="C254" i="15"/>
  <c r="A254" i="15"/>
  <c r="A253" i="15"/>
  <c r="C252" i="15"/>
  <c r="A252" i="15"/>
  <c r="A251" i="15"/>
  <c r="C250" i="15"/>
  <c r="A250" i="15"/>
  <c r="A249" i="15"/>
  <c r="C248" i="15"/>
  <c r="A248" i="15"/>
  <c r="A247" i="15"/>
  <c r="A246" i="15"/>
  <c r="A245" i="15"/>
  <c r="A244" i="15"/>
  <c r="C229" i="15"/>
  <c r="A228" i="15"/>
  <c r="C218" i="15"/>
  <c r="A218" i="15"/>
  <c r="C219" i="15"/>
  <c r="A217" i="15"/>
  <c r="C216" i="15"/>
  <c r="A216" i="15"/>
  <c r="A215" i="15"/>
  <c r="C211" i="15"/>
  <c r="A210" i="15"/>
  <c r="C209" i="15"/>
  <c r="A209" i="15"/>
  <c r="A208" i="15"/>
  <c r="C201" i="15"/>
  <c r="C202" i="15"/>
  <c r="C203" i="15"/>
  <c r="A201" i="15"/>
  <c r="A200" i="15"/>
  <c r="C185" i="15"/>
  <c r="A184" i="15"/>
  <c r="A183" i="15"/>
  <c r="A182" i="15"/>
  <c r="C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C31" i="15"/>
  <c r="A30" i="15"/>
  <c r="A29" i="15"/>
  <c r="A28" i="15"/>
  <c r="A27" i="15"/>
  <c r="A26" i="15"/>
  <c r="A25" i="15"/>
  <c r="A24" i="15"/>
  <c r="A23" i="15"/>
  <c r="A22" i="15"/>
  <c r="A21" i="15"/>
  <c r="A20" i="15"/>
  <c r="A19" i="15"/>
  <c r="A18" i="15"/>
  <c r="A17" i="15"/>
  <c r="A16" i="15"/>
  <c r="A15" i="15"/>
  <c r="C3" i="15"/>
  <c r="A3" i="15"/>
  <c r="A2" i="15"/>
  <c r="C366" i="15"/>
  <c r="A366" i="15"/>
  <c r="A365" i="15"/>
  <c r="D410" i="15"/>
  <c r="D415" i="15"/>
  <c r="D413" i="15"/>
  <c r="C186" i="15"/>
  <c r="C187" i="15"/>
  <c r="A185" i="15"/>
  <c r="C289" i="15"/>
  <c r="C290" i="15"/>
  <c r="A290" i="15"/>
  <c r="C4" i="15"/>
  <c r="D716" i="15"/>
  <c r="C717" i="15"/>
  <c r="D717" i="15"/>
  <c r="A716" i="15"/>
  <c r="C263" i="15"/>
  <c r="C286" i="15"/>
  <c r="A286" i="15"/>
  <c r="C349" i="15"/>
  <c r="A349" i="15"/>
  <c r="A409" i="15"/>
  <c r="C605" i="15"/>
  <c r="A605" i="15"/>
  <c r="D604" i="15"/>
  <c r="A774" i="15"/>
  <c r="A976" i="15"/>
  <c r="C977" i="15"/>
  <c r="C971" i="15"/>
  <c r="A971" i="15"/>
  <c r="A1704" i="15"/>
  <c r="C1705" i="15"/>
  <c r="C1706" i="15"/>
  <c r="A1604" i="15"/>
  <c r="C1605" i="15"/>
  <c r="A1605" i="15"/>
  <c r="C1659" i="15"/>
  <c r="A1675" i="15"/>
  <c r="A1703" i="15"/>
  <c r="A1705" i="15"/>
  <c r="D605" i="15"/>
  <c r="C606" i="15"/>
  <c r="C607" i="15"/>
  <c r="A202" i="15"/>
  <c r="A186" i="15"/>
  <c r="C972" i="15"/>
  <c r="A972" i="15"/>
  <c r="C350" i="15"/>
  <c r="C718" i="15"/>
  <c r="D718" i="15"/>
  <c r="A717" i="15"/>
  <c r="A977" i="15"/>
  <c r="C978" i="15"/>
  <c r="A289" i="15"/>
  <c r="A4" i="15"/>
  <c r="C5" i="15"/>
  <c r="C719" i="15"/>
  <c r="A718" i="15"/>
  <c r="D606" i="15"/>
  <c r="A606" i="15"/>
  <c r="A1706" i="15"/>
  <c r="C1707" i="15"/>
  <c r="C188" i="15"/>
  <c r="A188" i="15"/>
  <c r="A187" i="15"/>
  <c r="D607" i="15"/>
  <c r="A719" i="15"/>
  <c r="A978" i="15"/>
  <c r="C979" i="15"/>
  <c r="C282" i="15"/>
  <c r="A281" i="15"/>
  <c r="C829" i="15"/>
  <c r="A828" i="15"/>
  <c r="A276" i="15"/>
  <c r="C277" i="15"/>
  <c r="C412" i="15"/>
  <c r="A411" i="15"/>
  <c r="C230" i="15"/>
  <c r="A229" i="15"/>
  <c r="D719" i="15"/>
  <c r="C720" i="15"/>
  <c r="C367" i="15"/>
  <c r="C189" i="15"/>
  <c r="A824" i="15"/>
  <c r="A176" i="15"/>
  <c r="C177" i="15"/>
  <c r="A825" i="15"/>
  <c r="C826" i="15"/>
  <c r="A826" i="15"/>
  <c r="A1233" i="15"/>
  <c r="C1234" i="15"/>
  <c r="A350" i="15"/>
  <c r="C351" i="15"/>
  <c r="C264" i="15"/>
  <c r="A263" i="15"/>
  <c r="A5" i="15"/>
  <c r="C6" i="15"/>
  <c r="C1660" i="15"/>
  <c r="D1659" i="15"/>
  <c r="A1659" i="15"/>
  <c r="C608" i="15"/>
  <c r="A607" i="15"/>
  <c r="A31" i="15"/>
  <c r="C32" i="15"/>
  <c r="A219" i="15"/>
  <c r="C220" i="15"/>
  <c r="A1683" i="15"/>
  <c r="C1684" i="15"/>
  <c r="A211" i="15"/>
  <c r="C212" i="15"/>
  <c r="A726" i="15"/>
  <c r="C727" i="15"/>
  <c r="D726" i="15"/>
  <c r="C1690" i="15"/>
  <c r="A1689" i="15"/>
  <c r="C1708" i="15"/>
  <c r="A1707" i="15"/>
  <c r="A203" i="15"/>
  <c r="C204" i="15"/>
  <c r="C1677" i="15"/>
  <c r="A1676" i="15"/>
  <c r="C775" i="15"/>
  <c r="A1603" i="15"/>
  <c r="A393" i="15"/>
  <c r="C394" i="15"/>
  <c r="C523" i="15"/>
  <c r="A522" i="15"/>
  <c r="A1658" i="15"/>
  <c r="D411" i="15"/>
  <c r="A410" i="15"/>
  <c r="D412" i="15"/>
  <c r="C1733" i="15"/>
  <c r="C1610" i="15"/>
  <c r="A1609" i="15"/>
  <c r="A1708" i="15"/>
  <c r="C1709" i="15"/>
  <c r="C1235" i="15"/>
  <c r="A1234" i="15"/>
  <c r="C368" i="15"/>
  <c r="A367" i="15"/>
  <c r="D775" i="15"/>
  <c r="C776" i="15"/>
  <c r="A775" i="15"/>
  <c r="A1690" i="15"/>
  <c r="C1691" i="15"/>
  <c r="A220" i="15"/>
  <c r="C221" i="15"/>
  <c r="A1660" i="15"/>
  <c r="D1660" i="15"/>
  <c r="C1661" i="15"/>
  <c r="D720" i="15"/>
  <c r="A720" i="15"/>
  <c r="C721" i="15"/>
  <c r="C830" i="15"/>
  <c r="A829" i="15"/>
  <c r="C1678" i="15"/>
  <c r="A1677" i="15"/>
  <c r="D727" i="15"/>
  <c r="C728" i="15"/>
  <c r="A727" i="15"/>
  <c r="A32" i="15"/>
  <c r="C33" i="15"/>
  <c r="A204" i="15"/>
  <c r="C205" i="15"/>
  <c r="A177" i="15"/>
  <c r="C178" i="15"/>
  <c r="C231" i="15"/>
  <c r="A230" i="15"/>
  <c r="C283" i="15"/>
  <c r="A283" i="15"/>
  <c r="A282" i="15"/>
  <c r="C1734" i="15"/>
  <c r="A1734" i="15"/>
  <c r="A1733" i="15"/>
  <c r="C1685" i="15"/>
  <c r="A1684" i="15"/>
  <c r="C190" i="15"/>
  <c r="A189" i="15"/>
  <c r="C278" i="15"/>
  <c r="A277" i="15"/>
  <c r="C7" i="15"/>
  <c r="A6" i="15"/>
  <c r="A523" i="15"/>
  <c r="C524" i="15"/>
  <c r="D523" i="15"/>
  <c r="C213" i="15"/>
  <c r="A212" i="15"/>
  <c r="A264" i="15"/>
  <c r="C265" i="15"/>
  <c r="A979" i="15"/>
  <c r="C980" i="15"/>
  <c r="C1611" i="15"/>
  <c r="A1610" i="15"/>
  <c r="C395" i="15"/>
  <c r="A394" i="15"/>
  <c r="A608" i="15"/>
  <c r="D608" i="15"/>
  <c r="C609" i="15"/>
  <c r="C352" i="15"/>
  <c r="A351" i="15"/>
  <c r="A412" i="15"/>
  <c r="C413" i="15"/>
  <c r="A1611" i="15"/>
  <c r="C1612" i="15"/>
  <c r="A1612" i="15"/>
  <c r="A524" i="15"/>
  <c r="D524" i="15"/>
  <c r="C525" i="15"/>
  <c r="A178" i="15"/>
  <c r="C179" i="15"/>
  <c r="C353" i="15"/>
  <c r="A352" i="15"/>
  <c r="C266" i="15"/>
  <c r="A265" i="15"/>
  <c r="A7" i="15"/>
  <c r="C8" i="15"/>
  <c r="C222" i="15"/>
  <c r="A221" i="15"/>
  <c r="C369" i="15"/>
  <c r="A368" i="15"/>
  <c r="C34" i="15"/>
  <c r="A34" i="15"/>
  <c r="A33" i="15"/>
  <c r="A830" i="15"/>
  <c r="C831" i="15"/>
  <c r="A1661" i="15"/>
  <c r="D1661" i="15"/>
  <c r="C1662" i="15"/>
  <c r="C777" i="15"/>
  <c r="D776" i="15"/>
  <c r="A776" i="15"/>
  <c r="A980" i="15"/>
  <c r="C981" i="15"/>
  <c r="C1686" i="15"/>
  <c r="A1686" i="15"/>
  <c r="A1685" i="15"/>
  <c r="A609" i="15"/>
  <c r="C610" i="15"/>
  <c r="D609" i="15"/>
  <c r="C206" i="15"/>
  <c r="A205" i="15"/>
  <c r="C1679" i="15"/>
  <c r="A1678" i="15"/>
  <c r="A278" i="15"/>
  <c r="C279" i="15"/>
  <c r="A279" i="15"/>
  <c r="A721" i="15"/>
  <c r="D721" i="15"/>
  <c r="C722" i="15"/>
  <c r="C1692" i="15"/>
  <c r="A1691" i="15"/>
  <c r="C1236" i="15"/>
  <c r="A1235" i="15"/>
  <c r="A413" i="15"/>
  <c r="C414" i="15"/>
  <c r="A395" i="15"/>
  <c r="C396" i="15"/>
  <c r="C214" i="15"/>
  <c r="A214" i="15"/>
  <c r="A213" i="15"/>
  <c r="A1709" i="15"/>
  <c r="C1710" i="15"/>
  <c r="C191" i="15"/>
  <c r="A190" i="15"/>
  <c r="A231" i="15"/>
  <c r="C232" i="15"/>
  <c r="C729" i="15"/>
  <c r="D728" i="15"/>
  <c r="A728" i="15"/>
  <c r="C192" i="15"/>
  <c r="A191" i="15"/>
  <c r="A1662" i="15"/>
  <c r="D1662" i="15"/>
  <c r="C1663" i="15"/>
  <c r="C370" i="15"/>
  <c r="A369" i="15"/>
  <c r="A353" i="15"/>
  <c r="C354" i="15"/>
  <c r="C1711" i="15"/>
  <c r="A1710" i="15"/>
  <c r="A179" i="15"/>
  <c r="C180" i="15"/>
  <c r="C1237" i="15"/>
  <c r="A1236" i="15"/>
  <c r="A222" i="15"/>
  <c r="C223" i="15"/>
  <c r="A1679" i="15"/>
  <c r="C1680" i="15"/>
  <c r="A981" i="15"/>
  <c r="C982" i="15"/>
  <c r="A831" i="15"/>
  <c r="C832" i="15"/>
  <c r="A8" i="15"/>
  <c r="C9" i="15"/>
  <c r="A525" i="15"/>
  <c r="D525" i="15"/>
  <c r="C526" i="15"/>
  <c r="C730" i="15"/>
  <c r="A729" i="15"/>
  <c r="D729" i="15"/>
  <c r="C1693" i="15"/>
  <c r="A1692" i="15"/>
  <c r="C233" i="15"/>
  <c r="A232" i="15"/>
  <c r="A396" i="15"/>
  <c r="C397" i="15"/>
  <c r="C723" i="15"/>
  <c r="A722" i="15"/>
  <c r="D722" i="15"/>
  <c r="C207" i="15"/>
  <c r="A207" i="15"/>
  <c r="A206" i="15"/>
  <c r="C267" i="15"/>
  <c r="A267" i="15"/>
  <c r="A266" i="15"/>
  <c r="C415" i="15"/>
  <c r="D414" i="15"/>
  <c r="A414" i="15"/>
  <c r="C611" i="15"/>
  <c r="D610" i="15"/>
  <c r="A610" i="15"/>
  <c r="C778" i="15"/>
  <c r="D777" i="15"/>
  <c r="A777" i="15"/>
  <c r="C10" i="15"/>
  <c r="A9" i="15"/>
  <c r="A223" i="15"/>
  <c r="C224" i="15"/>
  <c r="A354" i="15"/>
  <c r="C355" i="15"/>
  <c r="A192" i="15"/>
  <c r="C193" i="15"/>
  <c r="A611" i="15"/>
  <c r="D611" i="15"/>
  <c r="C612" i="15"/>
  <c r="C1694" i="15"/>
  <c r="A1693" i="15"/>
  <c r="A832" i="15"/>
  <c r="C833" i="15"/>
  <c r="A723" i="15"/>
  <c r="D723" i="15"/>
  <c r="A1237" i="15"/>
  <c r="C1238" i="15"/>
  <c r="C371" i="15"/>
  <c r="A370" i="15"/>
  <c r="A415" i="15"/>
  <c r="C416" i="15"/>
  <c r="A397" i="15"/>
  <c r="C398" i="15"/>
  <c r="D730" i="15"/>
  <c r="A730" i="15"/>
  <c r="C731" i="15"/>
  <c r="A982" i="15"/>
  <c r="C983" i="15"/>
  <c r="A180" i="15"/>
  <c r="C181" i="15"/>
  <c r="A181" i="15"/>
  <c r="C1664" i="15"/>
  <c r="D1663" i="15"/>
  <c r="A1663" i="15"/>
  <c r="D526" i="15"/>
  <c r="A526" i="15"/>
  <c r="C527" i="15"/>
  <c r="A778" i="15"/>
  <c r="D778" i="15"/>
  <c r="C779" i="15"/>
  <c r="A1680" i="15"/>
  <c r="C1681" i="15"/>
  <c r="A1681" i="15"/>
  <c r="A233" i="15"/>
  <c r="C234" i="15"/>
  <c r="C1712" i="15"/>
  <c r="A1711" i="15"/>
  <c r="C780" i="15"/>
  <c r="D779" i="15"/>
  <c r="A779" i="15"/>
  <c r="C1665" i="15"/>
  <c r="D1664" i="15"/>
  <c r="A1664" i="15"/>
  <c r="A398" i="15"/>
  <c r="C399" i="15"/>
  <c r="C194" i="15"/>
  <c r="A193" i="15"/>
  <c r="A416" i="15"/>
  <c r="D416" i="15"/>
  <c r="C417" i="15"/>
  <c r="C834" i="15"/>
  <c r="A833" i="15"/>
  <c r="A1712" i="15"/>
  <c r="C1713" i="15"/>
  <c r="C1714" i="15"/>
  <c r="C1715" i="15"/>
  <c r="C1716" i="15"/>
  <c r="C1717" i="15"/>
  <c r="C1718" i="15"/>
  <c r="C1719" i="15"/>
  <c r="C1720" i="15"/>
  <c r="C1721" i="15"/>
  <c r="C1722" i="15"/>
  <c r="C1723" i="15"/>
  <c r="C1724" i="15"/>
  <c r="C1725" i="15"/>
  <c r="C1726" i="15"/>
  <c r="C1727" i="15"/>
  <c r="C1728" i="15"/>
  <c r="C1729" i="15"/>
  <c r="C1730" i="15"/>
  <c r="A527" i="15"/>
  <c r="C528" i="15"/>
  <c r="D527" i="15"/>
  <c r="A983" i="15"/>
  <c r="C984" i="15"/>
  <c r="C356" i="15"/>
  <c r="A355" i="15"/>
  <c r="A234" i="15"/>
  <c r="C235" i="15"/>
  <c r="C732" i="15"/>
  <c r="A731" i="15"/>
  <c r="D731" i="15"/>
  <c r="A371" i="15"/>
  <c r="C372" i="15"/>
  <c r="C1695" i="15"/>
  <c r="A1694" i="15"/>
  <c r="C225" i="15"/>
  <c r="A224" i="15"/>
  <c r="A1238" i="15"/>
  <c r="C1239" i="15"/>
  <c r="C613" i="15"/>
  <c r="D612" i="15"/>
  <c r="A612" i="15"/>
  <c r="C11" i="15"/>
  <c r="A10" i="15"/>
  <c r="A194" i="15"/>
  <c r="C195" i="15"/>
  <c r="A780" i="15"/>
  <c r="D780" i="15"/>
  <c r="C781" i="15"/>
  <c r="A1695" i="15"/>
  <c r="C1696" i="15"/>
  <c r="A399" i="15"/>
  <c r="C400" i="15"/>
  <c r="A372" i="15"/>
  <c r="C373" i="15"/>
  <c r="D420" i="15"/>
  <c r="D422" i="15"/>
  <c r="D419" i="15"/>
  <c r="A417" i="15"/>
  <c r="D417" i="15"/>
  <c r="C418" i="15"/>
  <c r="D418" i="15"/>
  <c r="C1666" i="15"/>
  <c r="A1665" i="15"/>
  <c r="D1665" i="15"/>
  <c r="A732" i="15"/>
  <c r="D732" i="15"/>
  <c r="C733" i="15"/>
  <c r="A528" i="15"/>
  <c r="D528" i="15"/>
  <c r="C529" i="15"/>
  <c r="C12" i="15"/>
  <c r="A11" i="15"/>
  <c r="A356" i="15"/>
  <c r="C357" i="15"/>
  <c r="D613" i="15"/>
  <c r="A613" i="15"/>
  <c r="C614" i="15"/>
  <c r="C985" i="15"/>
  <c r="A984" i="15"/>
  <c r="A834" i="15"/>
  <c r="C835" i="15"/>
  <c r="C1240" i="15"/>
  <c r="A1239" i="15"/>
  <c r="C226" i="15"/>
  <c r="A225" i="15"/>
  <c r="C236" i="15"/>
  <c r="A235" i="15"/>
  <c r="C836" i="15"/>
  <c r="A836" i="15"/>
  <c r="A835" i="15"/>
  <c r="D614" i="15"/>
  <c r="A614" i="15"/>
  <c r="C615" i="15"/>
  <c r="A733" i="15"/>
  <c r="C734" i="15"/>
  <c r="D733" i="15"/>
  <c r="C1241" i="15"/>
  <c r="A1240" i="15"/>
  <c r="C358" i="15"/>
  <c r="A357" i="15"/>
  <c r="C1697" i="15"/>
  <c r="A1696" i="15"/>
  <c r="A781" i="15"/>
  <c r="D781" i="15"/>
  <c r="C782" i="15"/>
  <c r="A12" i="15"/>
  <c r="C13" i="15"/>
  <c r="A236" i="15"/>
  <c r="C237" i="15"/>
  <c r="A985" i="15"/>
  <c r="C986" i="15"/>
  <c r="D529" i="15"/>
  <c r="A529" i="15"/>
  <c r="C530" i="15"/>
  <c r="C1667" i="15"/>
  <c r="D1666" i="15"/>
  <c r="A1666" i="15"/>
  <c r="C374" i="15"/>
  <c r="A373" i="15"/>
  <c r="C196" i="15"/>
  <c r="A195" i="15"/>
  <c r="C227" i="15"/>
  <c r="A227" i="15"/>
  <c r="A226" i="15"/>
  <c r="C419" i="15"/>
  <c r="A418" i="15"/>
  <c r="C401" i="15"/>
  <c r="A400" i="15"/>
  <c r="C197" i="15"/>
  <c r="A196" i="15"/>
  <c r="A986" i="15"/>
  <c r="C987" i="15"/>
  <c r="A734" i="15"/>
  <c r="D734" i="15"/>
  <c r="C735" i="15"/>
  <c r="C375" i="15"/>
  <c r="A374" i="15"/>
  <c r="A1697" i="15"/>
  <c r="C1698" i="15"/>
  <c r="A419" i="15"/>
  <c r="C420" i="15"/>
  <c r="C359" i="15"/>
  <c r="A358" i="15"/>
  <c r="A401" i="15"/>
  <c r="C402" i="15"/>
  <c r="C238" i="15"/>
  <c r="A237" i="15"/>
  <c r="C616" i="15"/>
  <c r="A615" i="15"/>
  <c r="D615" i="15"/>
  <c r="A530" i="15"/>
  <c r="D530" i="15"/>
  <c r="C531" i="15"/>
  <c r="C1668" i="15"/>
  <c r="A1667" i="15"/>
  <c r="D1667" i="15"/>
  <c r="A13" i="15"/>
  <c r="C14" i="15"/>
  <c r="A14" i="15"/>
  <c r="A782" i="15"/>
  <c r="C783" i="15"/>
  <c r="D782" i="15"/>
  <c r="A1241" i="15"/>
  <c r="C1242" i="15"/>
  <c r="C360" i="15"/>
  <c r="A359" i="15"/>
  <c r="A420" i="15"/>
  <c r="C421" i="15"/>
  <c r="C784" i="15"/>
  <c r="D783" i="15"/>
  <c r="A783" i="15"/>
  <c r="C376" i="15"/>
  <c r="A375" i="15"/>
  <c r="A735" i="15"/>
  <c r="D735" i="15"/>
  <c r="C736" i="15"/>
  <c r="C617" i="15"/>
  <c r="D616" i="15"/>
  <c r="A616" i="15"/>
  <c r="A987" i="15"/>
  <c r="C988" i="15"/>
  <c r="A1242" i="15"/>
  <c r="C1243" i="15"/>
  <c r="A1698" i="15"/>
  <c r="C1699" i="15"/>
  <c r="C1669" i="15"/>
  <c r="D1668" i="15"/>
  <c r="A1668" i="15"/>
  <c r="C239" i="15"/>
  <c r="A238" i="15"/>
  <c r="A531" i="15"/>
  <c r="C532" i="15"/>
  <c r="D531" i="15"/>
  <c r="C403" i="15"/>
  <c r="A402" i="15"/>
  <c r="A197" i="15"/>
  <c r="C198" i="15"/>
  <c r="C404" i="15"/>
  <c r="A403" i="15"/>
  <c r="C1670" i="15"/>
  <c r="A1669" i="15"/>
  <c r="D1669" i="15"/>
  <c r="C377" i="15"/>
  <c r="A376" i="15"/>
  <c r="A1699" i="15"/>
  <c r="C1700" i="15"/>
  <c r="A1700" i="15"/>
  <c r="D617" i="15"/>
  <c r="A617" i="15"/>
  <c r="C618" i="15"/>
  <c r="A784" i="15"/>
  <c r="C785" i="15"/>
  <c r="D784" i="15"/>
  <c r="C533" i="15"/>
  <c r="A532" i="15"/>
  <c r="D532" i="15"/>
  <c r="C737" i="15"/>
  <c r="A736" i="15"/>
  <c r="D736" i="15"/>
  <c r="A421" i="15"/>
  <c r="D421" i="15"/>
  <c r="C422" i="15"/>
  <c r="C1244" i="15"/>
  <c r="A1243" i="15"/>
  <c r="C199" i="15"/>
  <c r="A199" i="15"/>
  <c r="A198" i="15"/>
  <c r="A239" i="15"/>
  <c r="C240" i="15"/>
  <c r="C989" i="15"/>
  <c r="A988" i="15"/>
  <c r="A360" i="15"/>
  <c r="C361" i="15"/>
  <c r="A422" i="15"/>
  <c r="C423" i="15"/>
  <c r="D533" i="15"/>
  <c r="A533" i="15"/>
  <c r="C534" i="15"/>
  <c r="A989" i="15"/>
  <c r="C990" i="15"/>
  <c r="A618" i="15"/>
  <c r="C619" i="15"/>
  <c r="D618" i="15"/>
  <c r="C241" i="15"/>
  <c r="A240" i="15"/>
  <c r="C786" i="15"/>
  <c r="D785" i="15"/>
  <c r="A785" i="15"/>
  <c r="A377" i="15"/>
  <c r="C378" i="15"/>
  <c r="A737" i="15"/>
  <c r="D737" i="15"/>
  <c r="C738" i="15"/>
  <c r="D1670" i="15"/>
  <c r="A1670" i="15"/>
  <c r="C1671" i="15"/>
  <c r="C362" i="15"/>
  <c r="A361" i="15"/>
  <c r="C1245" i="15"/>
  <c r="A1244" i="15"/>
  <c r="C405" i="15"/>
  <c r="A404" i="15"/>
  <c r="D1671" i="15"/>
  <c r="A1671" i="15"/>
  <c r="C1672" i="15"/>
  <c r="C787" i="15"/>
  <c r="A786" i="15"/>
  <c r="D786" i="15"/>
  <c r="D534" i="15"/>
  <c r="C535" i="15"/>
  <c r="A534" i="15"/>
  <c r="C406" i="15"/>
  <c r="A405" i="15"/>
  <c r="A738" i="15"/>
  <c r="C739" i="15"/>
  <c r="D738" i="15"/>
  <c r="A362" i="15"/>
  <c r="C363" i="15"/>
  <c r="A363" i="15"/>
  <c r="C991" i="15"/>
  <c r="A990" i="15"/>
  <c r="C242" i="15"/>
  <c r="A241" i="15"/>
  <c r="A1245" i="15"/>
  <c r="C1246" i="15"/>
  <c r="D423" i="15"/>
  <c r="A423" i="15"/>
  <c r="C424" i="15"/>
  <c r="A378" i="15"/>
  <c r="C379" i="15"/>
  <c r="A619" i="15"/>
  <c r="D619" i="15"/>
  <c r="C620" i="15"/>
  <c r="D739" i="15"/>
  <c r="C740" i="15"/>
  <c r="A739" i="15"/>
  <c r="D787" i="15"/>
  <c r="C788" i="15"/>
  <c r="A787" i="15"/>
  <c r="C536" i="15"/>
  <c r="A535" i="15"/>
  <c r="D535" i="15"/>
  <c r="C621" i="15"/>
  <c r="A620" i="15"/>
  <c r="D620" i="15"/>
  <c r="A1246" i="15"/>
  <c r="C1247" i="15"/>
  <c r="A379" i="15"/>
  <c r="C380" i="15"/>
  <c r="A242" i="15"/>
  <c r="C243" i="15"/>
  <c r="A243" i="15"/>
  <c r="A1672" i="15"/>
  <c r="D1672" i="15"/>
  <c r="A406" i="15"/>
  <c r="C407" i="15"/>
  <c r="A407" i="15"/>
  <c r="D426" i="15"/>
  <c r="A424" i="15"/>
  <c r="C425" i="15"/>
  <c r="D427" i="15"/>
  <c r="D429" i="15"/>
  <c r="D425" i="15"/>
  <c r="D424" i="15"/>
  <c r="C992" i="15"/>
  <c r="A991" i="15"/>
  <c r="D536" i="15"/>
  <c r="A536" i="15"/>
  <c r="C537" i="15"/>
  <c r="A992" i="15"/>
  <c r="C993" i="15"/>
  <c r="A1247" i="15"/>
  <c r="C1248" i="15"/>
  <c r="C622" i="15"/>
  <c r="D621" i="15"/>
  <c r="A621" i="15"/>
  <c r="A740" i="15"/>
  <c r="C741" i="15"/>
  <c r="D740" i="15"/>
  <c r="C381" i="15"/>
  <c r="A380" i="15"/>
  <c r="C789" i="15"/>
  <c r="D788" i="15"/>
  <c r="A788" i="15"/>
  <c r="A425" i="15"/>
  <c r="C426" i="15"/>
  <c r="C790" i="15"/>
  <c r="D789" i="15"/>
  <c r="A789" i="15"/>
  <c r="C1249" i="15"/>
  <c r="A1248" i="15"/>
  <c r="C994" i="15"/>
  <c r="A993" i="15"/>
  <c r="D622" i="15"/>
  <c r="A622" i="15"/>
  <c r="C623" i="15"/>
  <c r="A381" i="15"/>
  <c r="C382" i="15"/>
  <c r="A426" i="15"/>
  <c r="C427" i="15"/>
  <c r="A741" i="15"/>
  <c r="D741" i="15"/>
  <c r="C742" i="15"/>
  <c r="A537" i="15"/>
  <c r="D537" i="15"/>
  <c r="C538" i="15"/>
  <c r="A742" i="15"/>
  <c r="C743" i="15"/>
  <c r="D742" i="15"/>
  <c r="A790" i="15"/>
  <c r="D790" i="15"/>
  <c r="C791" i="15"/>
  <c r="A427" i="15"/>
  <c r="C428" i="15"/>
  <c r="A994" i="15"/>
  <c r="C995" i="15"/>
  <c r="A538" i="15"/>
  <c r="D538" i="15"/>
  <c r="C539" i="15"/>
  <c r="A382" i="15"/>
  <c r="C383" i="15"/>
  <c r="C1250" i="15"/>
  <c r="A1249" i="15"/>
  <c r="A623" i="15"/>
  <c r="C624" i="15"/>
  <c r="D623" i="15"/>
  <c r="C1251" i="15"/>
  <c r="A1250" i="15"/>
  <c r="D428" i="15"/>
  <c r="A428" i="15"/>
  <c r="C429" i="15"/>
  <c r="C384" i="15"/>
  <c r="A383" i="15"/>
  <c r="C625" i="15"/>
  <c r="A624" i="15"/>
  <c r="D624" i="15"/>
  <c r="C996" i="15"/>
  <c r="A995" i="15"/>
  <c r="A743" i="15"/>
  <c r="D743" i="15"/>
  <c r="C744" i="15"/>
  <c r="C792" i="15"/>
  <c r="A791" i="15"/>
  <c r="D791" i="15"/>
  <c r="D539" i="15"/>
  <c r="C540" i="15"/>
  <c r="A539" i="15"/>
  <c r="C385" i="15"/>
  <c r="A384" i="15"/>
  <c r="A429" i="15"/>
  <c r="C430" i="15"/>
  <c r="D540" i="15"/>
  <c r="C541" i="15"/>
  <c r="A540" i="15"/>
  <c r="C1252" i="15"/>
  <c r="A1251" i="15"/>
  <c r="D792" i="15"/>
  <c r="C793" i="15"/>
  <c r="A792" i="15"/>
  <c r="C626" i="15"/>
  <c r="A625" i="15"/>
  <c r="D625" i="15"/>
  <c r="D744" i="15"/>
  <c r="A744" i="15"/>
  <c r="C745" i="15"/>
  <c r="C997" i="15"/>
  <c r="A996" i="15"/>
  <c r="A541" i="15"/>
  <c r="D541" i="15"/>
  <c r="C542" i="15"/>
  <c r="A626" i="15"/>
  <c r="C627" i="15"/>
  <c r="D626" i="15"/>
  <c r="D430" i="15"/>
  <c r="C431" i="15"/>
  <c r="A430" i="15"/>
  <c r="A997" i="15"/>
  <c r="C998" i="15"/>
  <c r="C794" i="15"/>
  <c r="A793" i="15"/>
  <c r="D793" i="15"/>
  <c r="C1253" i="15"/>
  <c r="A1252" i="15"/>
  <c r="A745" i="15"/>
  <c r="C746" i="15"/>
  <c r="D745" i="15"/>
  <c r="A385" i="15"/>
  <c r="C386" i="15"/>
  <c r="D432" i="15"/>
  <c r="C432" i="15"/>
  <c r="D431" i="15"/>
  <c r="D436" i="15"/>
  <c r="D434" i="15"/>
  <c r="A431" i="15"/>
  <c r="D433" i="15"/>
  <c r="A1253" i="15"/>
  <c r="C1254" i="15"/>
  <c r="A386" i="15"/>
  <c r="C387" i="15"/>
  <c r="A794" i="15"/>
  <c r="C795" i="15"/>
  <c r="D794" i="15"/>
  <c r="A998" i="15"/>
  <c r="C999" i="15"/>
  <c r="A542" i="15"/>
  <c r="C543" i="15"/>
  <c r="D542" i="15"/>
  <c r="D627" i="15"/>
  <c r="A627" i="15"/>
  <c r="C628" i="15"/>
  <c r="A746" i="15"/>
  <c r="D746" i="15"/>
  <c r="C747" i="15"/>
  <c r="D628" i="15"/>
  <c r="C629" i="15"/>
  <c r="A628" i="15"/>
  <c r="D795" i="15"/>
  <c r="A795" i="15"/>
  <c r="C796" i="15"/>
  <c r="A747" i="15"/>
  <c r="C748" i="15"/>
  <c r="D747" i="15"/>
  <c r="A1254" i="15"/>
  <c r="C1255" i="15"/>
  <c r="C1000" i="15"/>
  <c r="A999" i="15"/>
  <c r="A387" i="15"/>
  <c r="C388" i="15"/>
  <c r="D543" i="15"/>
  <c r="C544" i="15"/>
  <c r="A543" i="15"/>
  <c r="A432" i="15"/>
  <c r="C433" i="15"/>
  <c r="D748" i="15"/>
  <c r="A748" i="15"/>
  <c r="C749" i="15"/>
  <c r="C389" i="15"/>
  <c r="A388" i="15"/>
  <c r="C797" i="15"/>
  <c r="A796" i="15"/>
  <c r="D796" i="15"/>
  <c r="A544" i="15"/>
  <c r="C545" i="15"/>
  <c r="D544" i="15"/>
  <c r="C434" i="15"/>
  <c r="A433" i="15"/>
  <c r="A1000" i="15"/>
  <c r="C1001" i="15"/>
  <c r="A1255" i="15"/>
  <c r="C1256" i="15"/>
  <c r="D629" i="15"/>
  <c r="A629" i="15"/>
  <c r="C630" i="15"/>
  <c r="A1001" i="15"/>
  <c r="C1002" i="15"/>
  <c r="C798" i="15"/>
  <c r="A797" i="15"/>
  <c r="D797" i="15"/>
  <c r="C631" i="15"/>
  <c r="D630" i="15"/>
  <c r="A630" i="15"/>
  <c r="A434" i="15"/>
  <c r="C435" i="15"/>
  <c r="A389" i="15"/>
  <c r="C390" i="15"/>
  <c r="A545" i="15"/>
  <c r="C546" i="15"/>
  <c r="D545" i="15"/>
  <c r="C750" i="15"/>
  <c r="A749" i="15"/>
  <c r="D749" i="15"/>
  <c r="A1256" i="15"/>
  <c r="C1257" i="15"/>
  <c r="A546" i="15"/>
  <c r="C547" i="15"/>
  <c r="D546" i="15"/>
  <c r="C632" i="15"/>
  <c r="A631" i="15"/>
  <c r="D631" i="15"/>
  <c r="C1258" i="15"/>
  <c r="A1257" i="15"/>
  <c r="A390" i="15"/>
  <c r="C391" i="15"/>
  <c r="A391" i="15"/>
  <c r="A798" i="15"/>
  <c r="D798" i="15"/>
  <c r="C799" i="15"/>
  <c r="C436" i="15"/>
  <c r="A435" i="15"/>
  <c r="D435" i="15"/>
  <c r="A1002" i="15"/>
  <c r="C1003" i="15"/>
  <c r="A750" i="15"/>
  <c r="D750" i="15"/>
  <c r="C751" i="15"/>
  <c r="C752" i="15"/>
  <c r="D751" i="15"/>
  <c r="A751" i="15"/>
  <c r="D799" i="15"/>
  <c r="A799" i="15"/>
  <c r="C800" i="15"/>
  <c r="A1258" i="15"/>
  <c r="C1259" i="15"/>
  <c r="C437" i="15"/>
  <c r="A436" i="15"/>
  <c r="C633" i="15"/>
  <c r="D632" i="15"/>
  <c r="A632" i="15"/>
  <c r="C1004" i="15"/>
  <c r="A1003" i="15"/>
  <c r="D547" i="15"/>
  <c r="C548" i="15"/>
  <c r="A547" i="15"/>
  <c r="A1259" i="15"/>
  <c r="C1260" i="15"/>
  <c r="A1004" i="15"/>
  <c r="C1005" i="15"/>
  <c r="A800" i="15"/>
  <c r="D800" i="15"/>
  <c r="C801" i="15"/>
  <c r="C634" i="15"/>
  <c r="D633" i="15"/>
  <c r="A633" i="15"/>
  <c r="C549" i="15"/>
  <c r="D548" i="15"/>
  <c r="A548" i="15"/>
  <c r="C438" i="15"/>
  <c r="D437" i="15"/>
  <c r="A437" i="15"/>
  <c r="A752" i="15"/>
  <c r="C753" i="15"/>
  <c r="D752" i="15"/>
  <c r="C439" i="15"/>
  <c r="D439" i="15"/>
  <c r="D438" i="15"/>
  <c r="D440" i="15"/>
  <c r="A438" i="15"/>
  <c r="D441" i="15"/>
  <c r="D443" i="15"/>
  <c r="D634" i="15"/>
  <c r="C635" i="15"/>
  <c r="A634" i="15"/>
  <c r="A801" i="15"/>
  <c r="C802" i="15"/>
  <c r="D801" i="15"/>
  <c r="C1006" i="15"/>
  <c r="A1005" i="15"/>
  <c r="C550" i="15"/>
  <c r="A549" i="15"/>
  <c r="D549" i="15"/>
  <c r="D753" i="15"/>
  <c r="A753" i="15"/>
  <c r="C754" i="15"/>
  <c r="A1260" i="15"/>
  <c r="C1261" i="15"/>
  <c r="D550" i="15"/>
  <c r="A550" i="15"/>
  <c r="C551" i="15"/>
  <c r="A1261" i="15"/>
  <c r="C1262" i="15"/>
  <c r="C1007" i="15"/>
  <c r="A1006" i="15"/>
  <c r="D754" i="15"/>
  <c r="A754" i="15"/>
  <c r="C755" i="15"/>
  <c r="C803" i="15"/>
  <c r="D802" i="15"/>
  <c r="A802" i="15"/>
  <c r="A635" i="15"/>
  <c r="D635" i="15"/>
  <c r="C636" i="15"/>
  <c r="C440" i="15"/>
  <c r="A439" i="15"/>
  <c r="A636" i="15"/>
  <c r="C637" i="15"/>
  <c r="D636" i="15"/>
  <c r="A1007" i="15"/>
  <c r="C1008" i="15"/>
  <c r="A1262" i="15"/>
  <c r="C1263" i="15"/>
  <c r="D803" i="15"/>
  <c r="C804" i="15"/>
  <c r="A803" i="15"/>
  <c r="A551" i="15"/>
  <c r="D551" i="15"/>
  <c r="C552" i="15"/>
  <c r="C756" i="15"/>
  <c r="D755" i="15"/>
  <c r="A755" i="15"/>
  <c r="A440" i="15"/>
  <c r="C441" i="15"/>
  <c r="C1264" i="15"/>
  <c r="A1263" i="15"/>
  <c r="D756" i="15"/>
  <c r="C757" i="15"/>
  <c r="A756" i="15"/>
  <c r="D552" i="15"/>
  <c r="C553" i="15"/>
  <c r="A552" i="15"/>
  <c r="C1009" i="15"/>
  <c r="A1008" i="15"/>
  <c r="A441" i="15"/>
  <c r="C442" i="15"/>
  <c r="D637" i="15"/>
  <c r="A637" i="15"/>
  <c r="C638" i="15"/>
  <c r="C805" i="15"/>
  <c r="D804" i="15"/>
  <c r="A804" i="15"/>
  <c r="C443" i="15"/>
  <c r="A442" i="15"/>
  <c r="D442" i="15"/>
  <c r="C758" i="15"/>
  <c r="D757" i="15"/>
  <c r="A757" i="15"/>
  <c r="A805" i="15"/>
  <c r="C806" i="15"/>
  <c r="D805" i="15"/>
  <c r="A638" i="15"/>
  <c r="D638" i="15"/>
  <c r="C639" i="15"/>
  <c r="A553" i="15"/>
  <c r="D553" i="15"/>
  <c r="C554" i="15"/>
  <c r="C1010" i="15"/>
  <c r="A1009" i="15"/>
  <c r="A1264" i="15"/>
  <c r="C1265" i="15"/>
  <c r="C1011" i="15"/>
  <c r="A1010" i="15"/>
  <c r="C555" i="15"/>
  <c r="A554" i="15"/>
  <c r="D554" i="15"/>
  <c r="C640" i="15"/>
  <c r="D639" i="15"/>
  <c r="A639" i="15"/>
  <c r="A1265" i="15"/>
  <c r="C1266" i="15"/>
  <c r="A806" i="15"/>
  <c r="D806" i="15"/>
  <c r="C807" i="15"/>
  <c r="A758" i="15"/>
  <c r="D758" i="15"/>
  <c r="C759" i="15"/>
  <c r="C444" i="15"/>
  <c r="A443" i="15"/>
  <c r="A555" i="15"/>
  <c r="C556" i="15"/>
  <c r="D555" i="15"/>
  <c r="C760" i="15"/>
  <c r="A759" i="15"/>
  <c r="D759" i="15"/>
  <c r="A640" i="15"/>
  <c r="C641" i="15"/>
  <c r="D640" i="15"/>
  <c r="C808" i="15"/>
  <c r="D807" i="15"/>
  <c r="A807" i="15"/>
  <c r="C1267" i="15"/>
  <c r="A1266" i="15"/>
  <c r="D444" i="15"/>
  <c r="A444" i="15"/>
  <c r="C445" i="15"/>
  <c r="C1012" i="15"/>
  <c r="A1011" i="15"/>
  <c r="D641" i="15"/>
  <c r="A641" i="15"/>
  <c r="C642" i="15"/>
  <c r="A1267" i="15"/>
  <c r="C1268" i="15"/>
  <c r="C761" i="15"/>
  <c r="A760" i="15"/>
  <c r="D760" i="15"/>
  <c r="C1013" i="15"/>
  <c r="A1012" i="15"/>
  <c r="D808" i="15"/>
  <c r="C809" i="15"/>
  <c r="A808" i="15"/>
  <c r="A556" i="15"/>
  <c r="D556" i="15"/>
  <c r="C557" i="15"/>
  <c r="D447" i="15"/>
  <c r="C446" i="15"/>
  <c r="D450" i="15"/>
  <c r="A445" i="15"/>
  <c r="D446" i="15"/>
  <c r="D445" i="15"/>
  <c r="D448" i="15"/>
  <c r="C762" i="15"/>
  <c r="A761" i="15"/>
  <c r="D761" i="15"/>
  <c r="C643" i="15"/>
  <c r="A642" i="15"/>
  <c r="D642" i="15"/>
  <c r="C1269" i="15"/>
  <c r="A1268" i="15"/>
  <c r="C810" i="15"/>
  <c r="D809" i="15"/>
  <c r="A809" i="15"/>
  <c r="C447" i="15"/>
  <c r="A446" i="15"/>
  <c r="D557" i="15"/>
  <c r="A557" i="15"/>
  <c r="C558" i="15"/>
  <c r="A1013" i="15"/>
  <c r="C1014" i="15"/>
  <c r="A447" i="15"/>
  <c r="C448" i="15"/>
  <c r="D643" i="15"/>
  <c r="C644" i="15"/>
  <c r="A643" i="15"/>
  <c r="A1014" i="15"/>
  <c r="C1015" i="15"/>
  <c r="A558" i="15"/>
  <c r="D558" i="15"/>
  <c r="C559" i="15"/>
  <c r="C1270" i="15"/>
  <c r="A1269" i="15"/>
  <c r="A810" i="15"/>
  <c r="D810" i="15"/>
  <c r="C811" i="15"/>
  <c r="A762" i="15"/>
  <c r="D762" i="15"/>
  <c r="C763" i="15"/>
  <c r="D811" i="15"/>
  <c r="C812" i="15"/>
  <c r="A811" i="15"/>
  <c r="A1015" i="15"/>
  <c r="C1016" i="15"/>
  <c r="C645" i="15"/>
  <c r="D644" i="15"/>
  <c r="A644" i="15"/>
  <c r="A1270" i="15"/>
  <c r="C1271" i="15"/>
  <c r="D763" i="15"/>
  <c r="A763" i="15"/>
  <c r="C764" i="15"/>
  <c r="A559" i="15"/>
  <c r="D559" i="15"/>
  <c r="C560" i="15"/>
  <c r="A448" i="15"/>
  <c r="C449" i="15"/>
  <c r="C646" i="15"/>
  <c r="D645" i="15"/>
  <c r="A645" i="15"/>
  <c r="A764" i="15"/>
  <c r="D764" i="15"/>
  <c r="C765" i="15"/>
  <c r="A1016" i="15"/>
  <c r="C1017" i="15"/>
  <c r="D449" i="15"/>
  <c r="A449" i="15"/>
  <c r="C450" i="15"/>
  <c r="C1272" i="15"/>
  <c r="A1271" i="15"/>
  <c r="D812" i="15"/>
  <c r="C813" i="15"/>
  <c r="A812" i="15"/>
  <c r="A560" i="15"/>
  <c r="D560" i="15"/>
  <c r="C561" i="15"/>
  <c r="C814" i="15"/>
  <c r="A813" i="15"/>
  <c r="D813" i="15"/>
  <c r="A1272" i="15"/>
  <c r="C1273" i="15"/>
  <c r="A1017" i="15"/>
  <c r="C1018" i="15"/>
  <c r="D765" i="15"/>
  <c r="C766" i="15"/>
  <c r="A765" i="15"/>
  <c r="A561" i="15"/>
  <c r="D561" i="15"/>
  <c r="C562" i="15"/>
  <c r="C451" i="15"/>
  <c r="A450" i="15"/>
  <c r="C647" i="15"/>
  <c r="A646" i="15"/>
  <c r="D646" i="15"/>
  <c r="C563" i="15"/>
  <c r="D562" i="15"/>
  <c r="A562" i="15"/>
  <c r="C1274" i="15"/>
  <c r="A1273" i="15"/>
  <c r="D647" i="15"/>
  <c r="C648" i="15"/>
  <c r="A647" i="15"/>
  <c r="C1019" i="15"/>
  <c r="A1018" i="15"/>
  <c r="C452" i="15"/>
  <c r="A451" i="15"/>
  <c r="D451" i="15"/>
  <c r="D766" i="15"/>
  <c r="C767" i="15"/>
  <c r="A766" i="15"/>
  <c r="D814" i="15"/>
  <c r="A814" i="15"/>
  <c r="C815" i="15"/>
  <c r="C768" i="15"/>
  <c r="D767" i="15"/>
  <c r="A767" i="15"/>
  <c r="D648" i="15"/>
  <c r="C649" i="15"/>
  <c r="A648" i="15"/>
  <c r="A1274" i="15"/>
  <c r="C1275" i="15"/>
  <c r="D457" i="15"/>
  <c r="C453" i="15"/>
  <c r="D452" i="15"/>
  <c r="A452" i="15"/>
  <c r="D455" i="15"/>
  <c r="D453" i="15"/>
  <c r="D454" i="15"/>
  <c r="A815" i="15"/>
  <c r="D815" i="15"/>
  <c r="C816" i="15"/>
  <c r="C1020" i="15"/>
  <c r="A1019" i="15"/>
  <c r="C564" i="15"/>
  <c r="D563" i="15"/>
  <c r="A563" i="15"/>
  <c r="A1275" i="15"/>
  <c r="C1276" i="15"/>
  <c r="A816" i="15"/>
  <c r="D816" i="15"/>
  <c r="C817" i="15"/>
  <c r="C454" i="15"/>
  <c r="A453" i="15"/>
  <c r="D564" i="15"/>
  <c r="C565" i="15"/>
  <c r="A564" i="15"/>
  <c r="D649" i="15"/>
  <c r="C650" i="15"/>
  <c r="A649" i="15"/>
  <c r="A1020" i="15"/>
  <c r="C1021" i="15"/>
  <c r="A768" i="15"/>
  <c r="C769" i="15"/>
  <c r="D768" i="15"/>
  <c r="C1277" i="15"/>
  <c r="A1276" i="15"/>
  <c r="C1022" i="15"/>
  <c r="A1021" i="15"/>
  <c r="A454" i="15"/>
  <c r="C455" i="15"/>
  <c r="D817" i="15"/>
  <c r="C818" i="15"/>
  <c r="A817" i="15"/>
  <c r="D650" i="15"/>
  <c r="C651" i="15"/>
  <c r="A650" i="15"/>
  <c r="D769" i="15"/>
  <c r="A769" i="15"/>
  <c r="C770" i="15"/>
  <c r="A565" i="15"/>
  <c r="C566" i="15"/>
  <c r="D565" i="15"/>
  <c r="D818" i="15"/>
  <c r="C819" i="15"/>
  <c r="A818" i="15"/>
  <c r="A770" i="15"/>
  <c r="C771" i="15"/>
  <c r="D770" i="15"/>
  <c r="C456" i="15"/>
  <c r="A455" i="15"/>
  <c r="A651" i="15"/>
  <c r="C652" i="15"/>
  <c r="D651" i="15"/>
  <c r="A1022" i="15"/>
  <c r="C1023" i="15"/>
  <c r="D566" i="15"/>
  <c r="A566" i="15"/>
  <c r="C567" i="15"/>
  <c r="A1277" i="15"/>
  <c r="C1278" i="15"/>
  <c r="C1024" i="15"/>
  <c r="A1023" i="15"/>
  <c r="C772" i="15"/>
  <c r="D771" i="15"/>
  <c r="A771" i="15"/>
  <c r="C1279" i="15"/>
  <c r="A1278" i="15"/>
  <c r="A652" i="15"/>
  <c r="C653" i="15"/>
  <c r="D652" i="15"/>
  <c r="C820" i="15"/>
  <c r="A819" i="15"/>
  <c r="D819" i="15"/>
  <c r="D567" i="15"/>
  <c r="C568" i="15"/>
  <c r="A567" i="15"/>
  <c r="A456" i="15"/>
  <c r="C457" i="15"/>
  <c r="D456" i="15"/>
  <c r="C1280" i="15"/>
  <c r="A1279" i="15"/>
  <c r="C569" i="15"/>
  <c r="A568" i="15"/>
  <c r="D568" i="15"/>
  <c r="D820" i="15"/>
  <c r="C821" i="15"/>
  <c r="A820" i="15"/>
  <c r="D772" i="15"/>
  <c r="A772" i="15"/>
  <c r="A457" i="15"/>
  <c r="C458" i="15"/>
  <c r="D653" i="15"/>
  <c r="C654" i="15"/>
  <c r="A653" i="15"/>
  <c r="A1024" i="15"/>
  <c r="C1025" i="15"/>
  <c r="A458" i="15"/>
  <c r="D458" i="15"/>
  <c r="C459" i="15"/>
  <c r="A569" i="15"/>
  <c r="C570" i="15"/>
  <c r="D569" i="15"/>
  <c r="C1026" i="15"/>
  <c r="A1025" i="15"/>
  <c r="A821" i="15"/>
  <c r="D821" i="15"/>
  <c r="C655" i="15"/>
  <c r="D654" i="15"/>
  <c r="A654" i="15"/>
  <c r="A1280" i="15"/>
  <c r="C1281" i="15"/>
  <c r="A1281" i="15"/>
  <c r="C1282" i="15"/>
  <c r="A570" i="15"/>
  <c r="C571" i="15"/>
  <c r="D570" i="15"/>
  <c r="C656" i="15"/>
  <c r="A655" i="15"/>
  <c r="D655" i="15"/>
  <c r="C1027" i="15"/>
  <c r="A1026" i="15"/>
  <c r="D462" i="15"/>
  <c r="C460" i="15"/>
  <c r="A459" i="15"/>
  <c r="D459" i="15"/>
  <c r="D464" i="15"/>
  <c r="D461" i="15"/>
  <c r="D460" i="15"/>
  <c r="C461" i="15"/>
  <c r="A460" i="15"/>
  <c r="A571" i="15"/>
  <c r="C572" i="15"/>
  <c r="D571" i="15"/>
  <c r="A656" i="15"/>
  <c r="C657" i="15"/>
  <c r="D656" i="15"/>
  <c r="C1283" i="15"/>
  <c r="A1282" i="15"/>
  <c r="C1028" i="15"/>
  <c r="A1027" i="15"/>
  <c r="A1283" i="15"/>
  <c r="C1284" i="15"/>
  <c r="A657" i="15"/>
  <c r="C658" i="15"/>
  <c r="D657" i="15"/>
  <c r="D572" i="15"/>
  <c r="A572" i="15"/>
  <c r="C573" i="15"/>
  <c r="A1028" i="15"/>
  <c r="C1029" i="15"/>
  <c r="A461" i="15"/>
  <c r="C462" i="15"/>
  <c r="D573" i="15"/>
  <c r="A573" i="15"/>
  <c r="C574" i="15"/>
  <c r="A462" i="15"/>
  <c r="C463" i="15"/>
  <c r="D658" i="15"/>
  <c r="C659" i="15"/>
  <c r="A658" i="15"/>
  <c r="A1029" i="15"/>
  <c r="C1030" i="15"/>
  <c r="C1285" i="15"/>
  <c r="A1284" i="15"/>
  <c r="C464" i="15"/>
  <c r="D463" i="15"/>
  <c r="A463" i="15"/>
  <c r="C1286" i="15"/>
  <c r="A1285" i="15"/>
  <c r="C575" i="15"/>
  <c r="D574" i="15"/>
  <c r="A574" i="15"/>
  <c r="A659" i="15"/>
  <c r="C660" i="15"/>
  <c r="D659" i="15"/>
  <c r="A1030" i="15"/>
  <c r="C1031" i="15"/>
  <c r="C576" i="15"/>
  <c r="A575" i="15"/>
  <c r="D575" i="15"/>
  <c r="C1032" i="15"/>
  <c r="A1031" i="15"/>
  <c r="C1287" i="15"/>
  <c r="A1286" i="15"/>
  <c r="A660" i="15"/>
  <c r="D660" i="15"/>
  <c r="C661" i="15"/>
  <c r="A464" i="15"/>
  <c r="C465" i="15"/>
  <c r="A576" i="15"/>
  <c r="C577" i="15"/>
  <c r="D576" i="15"/>
  <c r="C1288" i="15"/>
  <c r="A1287" i="15"/>
  <c r="D465" i="15"/>
  <c r="C466" i="15"/>
  <c r="A465" i="15"/>
  <c r="C1033" i="15"/>
  <c r="A1032" i="15"/>
  <c r="C662" i="15"/>
  <c r="D661" i="15"/>
  <c r="A661" i="15"/>
  <c r="C1289" i="15"/>
  <c r="A1288" i="15"/>
  <c r="C663" i="15"/>
  <c r="D662" i="15"/>
  <c r="A662" i="15"/>
  <c r="D577" i="15"/>
  <c r="C578" i="15"/>
  <c r="A577" i="15"/>
  <c r="C467" i="15"/>
  <c r="D469" i="15"/>
  <c r="D471" i="15"/>
  <c r="A466" i="15"/>
  <c r="D468" i="15"/>
  <c r="D467" i="15"/>
  <c r="D466" i="15"/>
  <c r="A1033" i="15"/>
  <c r="C1034" i="15"/>
  <c r="D578" i="15"/>
  <c r="A578" i="15"/>
  <c r="C579" i="15"/>
  <c r="A663" i="15"/>
  <c r="C664" i="15"/>
  <c r="D663" i="15"/>
  <c r="C1035" i="15"/>
  <c r="A1034" i="15"/>
  <c r="A467" i="15"/>
  <c r="C468" i="15"/>
  <c r="C1290" i="15"/>
  <c r="A1289" i="15"/>
  <c r="A664" i="15"/>
  <c r="C665" i="15"/>
  <c r="D664" i="15"/>
  <c r="A1290" i="15"/>
  <c r="C1291" i="15"/>
  <c r="A579" i="15"/>
  <c r="C580" i="15"/>
  <c r="D579" i="15"/>
  <c r="A1035" i="15"/>
  <c r="C1036" i="15"/>
  <c r="C469" i="15"/>
  <c r="A468" i="15"/>
  <c r="C581" i="15"/>
  <c r="A580" i="15"/>
  <c r="D580" i="15"/>
  <c r="C1292" i="15"/>
  <c r="A1291" i="15"/>
  <c r="A469" i="15"/>
  <c r="C470" i="15"/>
  <c r="A1036" i="15"/>
  <c r="C1037" i="15"/>
  <c r="A665" i="15"/>
  <c r="D665" i="15"/>
  <c r="C666" i="15"/>
  <c r="C1038" i="15"/>
  <c r="A1037" i="15"/>
  <c r="A581" i="15"/>
  <c r="C582" i="15"/>
  <c r="D581" i="15"/>
  <c r="C471" i="15"/>
  <c r="D470" i="15"/>
  <c r="A470" i="15"/>
  <c r="A666" i="15"/>
  <c r="D666" i="15"/>
  <c r="C667" i="15"/>
  <c r="C1293" i="15"/>
  <c r="A1292" i="15"/>
  <c r="A1293" i="15"/>
  <c r="C1294" i="15"/>
  <c r="C583" i="15"/>
  <c r="A582" i="15"/>
  <c r="D582" i="15"/>
  <c r="A667" i="15"/>
  <c r="D667" i="15"/>
  <c r="C668" i="15"/>
  <c r="A1038" i="15"/>
  <c r="C1039" i="15"/>
  <c r="C472" i="15"/>
  <c r="A471" i="15"/>
  <c r="D668" i="15"/>
  <c r="C669" i="15"/>
  <c r="A668" i="15"/>
  <c r="C473" i="15"/>
  <c r="A472" i="15"/>
  <c r="D472" i="15"/>
  <c r="D583" i="15"/>
  <c r="C584" i="15"/>
  <c r="A583" i="15"/>
  <c r="A1039" i="15"/>
  <c r="C1040" i="15"/>
  <c r="C1295" i="15"/>
  <c r="A1294" i="15"/>
  <c r="C585" i="15"/>
  <c r="A584" i="15"/>
  <c r="D584" i="15"/>
  <c r="A1295" i="15"/>
  <c r="C1296" i="15"/>
  <c r="D478" i="15"/>
  <c r="A473" i="15"/>
  <c r="D474" i="15"/>
  <c r="D473" i="15"/>
  <c r="D475" i="15"/>
  <c r="C474" i="15"/>
  <c r="D476" i="15"/>
  <c r="C1041" i="15"/>
  <c r="A1040" i="15"/>
  <c r="D669" i="15"/>
  <c r="A669" i="15"/>
  <c r="C670" i="15"/>
  <c r="D670" i="15"/>
  <c r="C671" i="15"/>
  <c r="A670" i="15"/>
  <c r="A1041" i="15"/>
  <c r="C1042" i="15"/>
  <c r="A1296" i="15"/>
  <c r="C1297" i="15"/>
  <c r="A474" i="15"/>
  <c r="C475" i="15"/>
  <c r="C586" i="15"/>
  <c r="A585" i="15"/>
  <c r="D585" i="15"/>
  <c r="C1298" i="15"/>
  <c r="A1297" i="15"/>
  <c r="C476" i="15"/>
  <c r="A475" i="15"/>
  <c r="A1042" i="15"/>
  <c r="C1043" i="15"/>
  <c r="D586" i="15"/>
  <c r="C587" i="15"/>
  <c r="A586" i="15"/>
  <c r="A671" i="15"/>
  <c r="C672" i="15"/>
  <c r="D671" i="15"/>
  <c r="A1298" i="15"/>
  <c r="C1299" i="15"/>
  <c r="C588" i="15"/>
  <c r="D587" i="15"/>
  <c r="A587" i="15"/>
  <c r="A1043" i="15"/>
  <c r="C1044" i="15"/>
  <c r="A672" i="15"/>
  <c r="C673" i="15"/>
  <c r="D672" i="15"/>
  <c r="C477" i="15"/>
  <c r="A476" i="15"/>
  <c r="D477" i="15"/>
  <c r="C478" i="15"/>
  <c r="A477" i="15"/>
  <c r="D588" i="15"/>
  <c r="A588" i="15"/>
  <c r="C589" i="15"/>
  <c r="C674" i="15"/>
  <c r="D673" i="15"/>
  <c r="A673" i="15"/>
  <c r="C1045" i="15"/>
  <c r="A1044" i="15"/>
  <c r="C1300" i="15"/>
  <c r="A1299" i="15"/>
  <c r="D674" i="15"/>
  <c r="A674" i="15"/>
  <c r="C675" i="15"/>
  <c r="C590" i="15"/>
  <c r="A589" i="15"/>
  <c r="D589" i="15"/>
  <c r="C1301" i="15"/>
  <c r="A1300" i="15"/>
  <c r="A1045" i="15"/>
  <c r="C1046" i="15"/>
  <c r="C479" i="15"/>
  <c r="A478" i="15"/>
  <c r="A1301" i="15"/>
  <c r="C1302" i="15"/>
  <c r="D590" i="15"/>
  <c r="A590" i="15"/>
  <c r="C591" i="15"/>
  <c r="A479" i="15"/>
  <c r="D479" i="15"/>
  <c r="C480" i="15"/>
  <c r="D675" i="15"/>
  <c r="C676" i="15"/>
  <c r="A675" i="15"/>
  <c r="A1046" i="15"/>
  <c r="C1047" i="15"/>
  <c r="C1048" i="15"/>
  <c r="A1047" i="15"/>
  <c r="D481" i="15"/>
  <c r="D483" i="15"/>
  <c r="C481" i="15"/>
  <c r="D482" i="15"/>
  <c r="A480" i="15"/>
  <c r="D480" i="15"/>
  <c r="D485" i="15"/>
  <c r="A676" i="15"/>
  <c r="C677" i="15"/>
  <c r="D676" i="15"/>
  <c r="C1303" i="15"/>
  <c r="A1302" i="15"/>
  <c r="C592" i="15"/>
  <c r="A591" i="15"/>
  <c r="D591" i="15"/>
  <c r="C1304" i="15"/>
  <c r="A1303" i="15"/>
  <c r="C593" i="15"/>
  <c r="D592" i="15"/>
  <c r="A592" i="15"/>
  <c r="D677" i="15"/>
  <c r="A677" i="15"/>
  <c r="C678" i="15"/>
  <c r="C482" i="15"/>
  <c r="A481" i="15"/>
  <c r="A1048" i="15"/>
  <c r="C1049" i="15"/>
  <c r="C1050" i="15"/>
  <c r="A1049" i="15"/>
  <c r="C483" i="15"/>
  <c r="A482" i="15"/>
  <c r="C1305" i="15"/>
  <c r="A1304" i="15"/>
  <c r="A678" i="15"/>
  <c r="D678" i="15"/>
  <c r="C679" i="15"/>
  <c r="A593" i="15"/>
  <c r="D593" i="15"/>
  <c r="C594" i="15"/>
  <c r="A679" i="15"/>
  <c r="C680" i="15"/>
  <c r="D679" i="15"/>
  <c r="C1051" i="15"/>
  <c r="A1050" i="15"/>
  <c r="A1305" i="15"/>
  <c r="C1306" i="15"/>
  <c r="C595" i="15"/>
  <c r="D594" i="15"/>
  <c r="A594" i="15"/>
  <c r="A483" i="15"/>
  <c r="C484" i="15"/>
  <c r="A595" i="15"/>
  <c r="D595" i="15"/>
  <c r="C596" i="15"/>
  <c r="A1306" i="15"/>
  <c r="C1307" i="15"/>
  <c r="C485" i="15"/>
  <c r="A484" i="15"/>
  <c r="D484" i="15"/>
  <c r="C1052" i="15"/>
  <c r="A1051" i="15"/>
  <c r="C681" i="15"/>
  <c r="A680" i="15"/>
  <c r="D680" i="15"/>
  <c r="C1053" i="15"/>
  <c r="A1052" i="15"/>
  <c r="A485" i="15"/>
  <c r="C486" i="15"/>
  <c r="C1308" i="15"/>
  <c r="A1307" i="15"/>
  <c r="D681" i="15"/>
  <c r="A681" i="15"/>
  <c r="C682" i="15"/>
  <c r="D596" i="15"/>
  <c r="C597" i="15"/>
  <c r="A596" i="15"/>
  <c r="C683" i="15"/>
  <c r="D682" i="15"/>
  <c r="A682" i="15"/>
  <c r="C1054" i="15"/>
  <c r="A1053" i="15"/>
  <c r="C1309" i="15"/>
  <c r="A1308" i="15"/>
  <c r="C487" i="15"/>
  <c r="D486" i="15"/>
  <c r="A486" i="15"/>
  <c r="C598" i="15"/>
  <c r="D597" i="15"/>
  <c r="A597" i="15"/>
  <c r="A683" i="15"/>
  <c r="D683" i="15"/>
  <c r="C684" i="15"/>
  <c r="D489" i="15"/>
  <c r="A487" i="15"/>
  <c r="D487" i="15"/>
  <c r="D488" i="15"/>
  <c r="D490" i="15"/>
  <c r="D492" i="15"/>
  <c r="C488" i="15"/>
  <c r="A1054" i="15"/>
  <c r="C1055" i="15"/>
  <c r="A598" i="15"/>
  <c r="D598" i="15"/>
  <c r="C599" i="15"/>
  <c r="A1309" i="15"/>
  <c r="C1310" i="15"/>
  <c r="A1310" i="15"/>
  <c r="C1311" i="15"/>
  <c r="A1055" i="15"/>
  <c r="C1056" i="15"/>
  <c r="A684" i="15"/>
  <c r="D684" i="15"/>
  <c r="C685" i="15"/>
  <c r="C600" i="15"/>
  <c r="D599" i="15"/>
  <c r="A599" i="15"/>
  <c r="A488" i="15"/>
  <c r="C489" i="15"/>
  <c r="C490" i="15"/>
  <c r="A489" i="15"/>
  <c r="C1057" i="15"/>
  <c r="A1056" i="15"/>
  <c r="D600" i="15"/>
  <c r="C601" i="15"/>
  <c r="A600" i="15"/>
  <c r="A685" i="15"/>
  <c r="D685" i="15"/>
  <c r="C686" i="15"/>
  <c r="A1311" i="15"/>
  <c r="C1312" i="15"/>
  <c r="D601" i="15"/>
  <c r="A601" i="15"/>
  <c r="C1313" i="15"/>
  <c r="A1312" i="15"/>
  <c r="C1058" i="15"/>
  <c r="A1057" i="15"/>
  <c r="C687" i="15"/>
  <c r="D686" i="15"/>
  <c r="A686" i="15"/>
  <c r="A490" i="15"/>
  <c r="C491" i="15"/>
  <c r="C688" i="15"/>
  <c r="A687" i="15"/>
  <c r="D687" i="15"/>
  <c r="C1059" i="15"/>
  <c r="A1058" i="15"/>
  <c r="D491" i="15"/>
  <c r="C492" i="15"/>
  <c r="A491" i="15"/>
  <c r="C1314" i="15"/>
  <c r="A1313" i="15"/>
  <c r="C1315" i="15"/>
  <c r="A1314" i="15"/>
  <c r="C493" i="15"/>
  <c r="A492" i="15"/>
  <c r="D688" i="15"/>
  <c r="C689" i="15"/>
  <c r="A688" i="15"/>
  <c r="A1059" i="15"/>
  <c r="C1060" i="15"/>
  <c r="A1060" i="15"/>
  <c r="C1061" i="15"/>
  <c r="C1316" i="15"/>
  <c r="A1315" i="15"/>
  <c r="D689" i="15"/>
  <c r="A689" i="15"/>
  <c r="C690" i="15"/>
  <c r="A493" i="15"/>
  <c r="D493" i="15"/>
  <c r="C494" i="15"/>
  <c r="D690" i="15"/>
  <c r="C691" i="15"/>
  <c r="A690" i="15"/>
  <c r="C1317" i="15"/>
  <c r="A1316" i="15"/>
  <c r="D496" i="15"/>
  <c r="D494" i="15"/>
  <c r="D499" i="15"/>
  <c r="A494" i="15"/>
  <c r="D495" i="15"/>
  <c r="C495" i="15"/>
  <c r="D497" i="15"/>
  <c r="C1062" i="15"/>
  <c r="A1061" i="15"/>
  <c r="A1062" i="15"/>
  <c r="C1063" i="15"/>
  <c r="C1318" i="15"/>
  <c r="A1317" i="15"/>
  <c r="C496" i="15"/>
  <c r="A495" i="15"/>
  <c r="C692" i="15"/>
  <c r="D691" i="15"/>
  <c r="A691" i="15"/>
  <c r="C693" i="15"/>
  <c r="D692" i="15"/>
  <c r="A692" i="15"/>
  <c r="C497" i="15"/>
  <c r="A496" i="15"/>
  <c r="A1318" i="15"/>
  <c r="C1319" i="15"/>
  <c r="A1063" i="15"/>
  <c r="C1064" i="15"/>
  <c r="C498" i="15"/>
  <c r="A497" i="15"/>
  <c r="C1065" i="15"/>
  <c r="A1064" i="15"/>
  <c r="D693" i="15"/>
  <c r="A693" i="15"/>
  <c r="C694" i="15"/>
  <c r="C1320" i="15"/>
  <c r="A1319" i="15"/>
  <c r="C499" i="15"/>
  <c r="D498" i="15"/>
  <c r="A498" i="15"/>
  <c r="C1321" i="15"/>
  <c r="A1320" i="15"/>
  <c r="C695" i="15"/>
  <c r="A694" i="15"/>
  <c r="D694" i="15"/>
  <c r="C1066" i="15"/>
  <c r="A1065" i="15"/>
  <c r="A1066" i="15"/>
  <c r="C1067" i="15"/>
  <c r="D695" i="15"/>
  <c r="A695" i="15"/>
  <c r="C696" i="15"/>
  <c r="A1321" i="15"/>
  <c r="C1322" i="15"/>
  <c r="C500" i="15"/>
  <c r="A499" i="15"/>
  <c r="C697" i="15"/>
  <c r="D696" i="15"/>
  <c r="A696" i="15"/>
  <c r="A500" i="15"/>
  <c r="C501" i="15"/>
  <c r="D500" i="15"/>
  <c r="C1323" i="15"/>
  <c r="A1322" i="15"/>
  <c r="A1067" i="15"/>
  <c r="C1068" i="15"/>
  <c r="A1323" i="15"/>
  <c r="C1324" i="15"/>
  <c r="D501" i="15"/>
  <c r="D502" i="15"/>
  <c r="D506" i="15"/>
  <c r="D503" i="15"/>
  <c r="A501" i="15"/>
  <c r="D504" i="15"/>
  <c r="C502" i="15"/>
  <c r="C1069" i="15"/>
  <c r="A1068" i="15"/>
  <c r="C698" i="15"/>
  <c r="A697" i="15"/>
  <c r="D697" i="15"/>
  <c r="A502" i="15"/>
  <c r="C503" i="15"/>
  <c r="C699" i="15"/>
  <c r="D698" i="15"/>
  <c r="A698" i="15"/>
  <c r="A1069" i="15"/>
  <c r="C1070" i="15"/>
  <c r="C1325" i="15"/>
  <c r="A1324" i="15"/>
  <c r="C1326" i="15"/>
  <c r="A1325" i="15"/>
  <c r="A1070" i="15"/>
  <c r="C1071" i="15"/>
  <c r="C504" i="15"/>
  <c r="A503" i="15"/>
  <c r="D699" i="15"/>
  <c r="A699" i="15"/>
  <c r="C700" i="15"/>
  <c r="C505" i="15"/>
  <c r="A504" i="15"/>
  <c r="D700" i="15"/>
  <c r="C701" i="15"/>
  <c r="A700" i="15"/>
  <c r="C1327" i="15"/>
  <c r="A1326" i="15"/>
  <c r="A1071" i="15"/>
  <c r="C1072" i="15"/>
  <c r="C1328" i="15"/>
  <c r="A1327" i="15"/>
  <c r="C702" i="15"/>
  <c r="A701" i="15"/>
  <c r="D701" i="15"/>
  <c r="A1072" i="15"/>
  <c r="C1073" i="15"/>
  <c r="D505" i="15"/>
  <c r="A505" i="15"/>
  <c r="C506" i="15"/>
  <c r="A1073" i="15"/>
  <c r="C1074" i="15"/>
  <c r="D702" i="15"/>
  <c r="A702" i="15"/>
  <c r="C703" i="15"/>
  <c r="A506" i="15"/>
  <c r="C507" i="15"/>
  <c r="A1328" i="15"/>
  <c r="C1329" i="15"/>
  <c r="D507" i="15"/>
  <c r="A507" i="15"/>
  <c r="C508" i="15"/>
  <c r="C704" i="15"/>
  <c r="D703" i="15"/>
  <c r="A703" i="15"/>
  <c r="C1075" i="15"/>
  <c r="A1074" i="15"/>
  <c r="A1329" i="15"/>
  <c r="C1330" i="15"/>
  <c r="A1075" i="15"/>
  <c r="C1076" i="15"/>
  <c r="C705" i="15"/>
  <c r="A704" i="15"/>
  <c r="D704" i="15"/>
  <c r="D510" i="15"/>
  <c r="D513" i="15"/>
  <c r="D511" i="15"/>
  <c r="C509" i="15"/>
  <c r="D509" i="15"/>
  <c r="D508" i="15"/>
  <c r="A508" i="15"/>
  <c r="A1330" i="15"/>
  <c r="C1331" i="15"/>
  <c r="C1332" i="15"/>
  <c r="A1331" i="15"/>
  <c r="A705" i="15"/>
  <c r="D705" i="15"/>
  <c r="C706" i="15"/>
  <c r="C1077" i="15"/>
  <c r="A1076" i="15"/>
  <c r="A509" i="15"/>
  <c r="C510" i="15"/>
  <c r="C1078" i="15"/>
  <c r="A1077" i="15"/>
  <c r="A706" i="15"/>
  <c r="C707" i="15"/>
  <c r="D706" i="15"/>
  <c r="A510" i="15"/>
  <c r="C511" i="15"/>
  <c r="A1332" i="15"/>
  <c r="C1333" i="15"/>
  <c r="C708" i="15"/>
  <c r="D707" i="15"/>
  <c r="A707" i="15"/>
  <c r="A511" i="15"/>
  <c r="C512" i="15"/>
  <c r="C1334" i="15"/>
  <c r="A1333" i="15"/>
  <c r="A1078" i="15"/>
  <c r="C1079" i="15"/>
  <c r="A1334" i="15"/>
  <c r="C1335" i="15"/>
  <c r="C513" i="15"/>
  <c r="A512" i="15"/>
  <c r="D512" i="15"/>
  <c r="C1080" i="15"/>
  <c r="A1079" i="15"/>
  <c r="A708" i="15"/>
  <c r="D708" i="15"/>
  <c r="C709" i="15"/>
  <c r="A1080" i="15"/>
  <c r="C1081" i="15"/>
  <c r="A513" i="15"/>
  <c r="C514" i="15"/>
  <c r="D709" i="15"/>
  <c r="C710" i="15"/>
  <c r="A709" i="15"/>
  <c r="C1336" i="15"/>
  <c r="A1335" i="15"/>
  <c r="A514" i="15"/>
  <c r="D514" i="15"/>
  <c r="C515" i="15"/>
  <c r="C1082" i="15"/>
  <c r="A1081" i="15"/>
  <c r="C1337" i="15"/>
  <c r="A1336" i="15"/>
  <c r="A710" i="15"/>
  <c r="D710" i="15"/>
  <c r="C711" i="15"/>
  <c r="C712" i="15"/>
  <c r="A711" i="15"/>
  <c r="D711" i="15"/>
  <c r="C1338" i="15"/>
  <c r="A1337" i="15"/>
  <c r="C1083" i="15"/>
  <c r="A1082" i="15"/>
  <c r="D520" i="15"/>
  <c r="D515" i="15"/>
  <c r="D516" i="15"/>
  <c r="D518" i="15"/>
  <c r="A515" i="15"/>
  <c r="C516" i="15"/>
  <c r="D517" i="15"/>
  <c r="C1084" i="15"/>
  <c r="A1083" i="15"/>
  <c r="C517" i="15"/>
  <c r="A516" i="15"/>
  <c r="C1339" i="15"/>
  <c r="A1338" i="15"/>
  <c r="A712" i="15"/>
  <c r="D712" i="15"/>
  <c r="C713" i="15"/>
  <c r="A1339" i="15"/>
  <c r="C1340" i="15"/>
  <c r="C518" i="15"/>
  <c r="A517" i="15"/>
  <c r="D713" i="15"/>
  <c r="C714" i="15"/>
  <c r="A713" i="15"/>
  <c r="A1084" i="15"/>
  <c r="C1085" i="15"/>
  <c r="A714" i="15"/>
  <c r="D714" i="15"/>
  <c r="A518" i="15"/>
  <c r="C519" i="15"/>
  <c r="C1341" i="15"/>
  <c r="A1340" i="15"/>
  <c r="A1085" i="15"/>
  <c r="C1086" i="15"/>
  <c r="C1342" i="15"/>
  <c r="A1341" i="15"/>
  <c r="D519" i="15"/>
  <c r="A519" i="15"/>
  <c r="C520" i="15"/>
  <c r="A520" i="15"/>
  <c r="A1086" i="15"/>
  <c r="C1087" i="15"/>
  <c r="A1087" i="15"/>
  <c r="C1088" i="15"/>
  <c r="A1342" i="15"/>
  <c r="C1343" i="15"/>
  <c r="A1343" i="15"/>
  <c r="C1344" i="15"/>
  <c r="A1088" i="15"/>
  <c r="C1089" i="15"/>
  <c r="A1089" i="15"/>
  <c r="C1090" i="15"/>
  <c r="A1344" i="15"/>
  <c r="C1345" i="15"/>
  <c r="C1346" i="15"/>
  <c r="A1345" i="15"/>
  <c r="C1091" i="15"/>
  <c r="A1090" i="15"/>
  <c r="A1091" i="15"/>
  <c r="C1092" i="15"/>
  <c r="C1347" i="15"/>
  <c r="A1346" i="15"/>
  <c r="A1092" i="15"/>
  <c r="C1093" i="15"/>
  <c r="A1347" i="15"/>
  <c r="C1348" i="15"/>
  <c r="A1348" i="15"/>
  <c r="C1349" i="15"/>
  <c r="A1093" i="15"/>
  <c r="C1094" i="15"/>
  <c r="C1350" i="15"/>
  <c r="A1349" i="15"/>
  <c r="C1095" i="15"/>
  <c r="A1094" i="15"/>
  <c r="A1095" i="15"/>
  <c r="C1096" i="15"/>
  <c r="A1350" i="15"/>
  <c r="C1351" i="15"/>
  <c r="C1097" i="15"/>
  <c r="A1096" i="15"/>
  <c r="C1352" i="15"/>
  <c r="A1351" i="15"/>
  <c r="C1353" i="15"/>
  <c r="A1352" i="15"/>
  <c r="A1097" i="15"/>
  <c r="C1098" i="15"/>
  <c r="A1098" i="15"/>
  <c r="C1099" i="15"/>
  <c r="A1353" i="15"/>
  <c r="C1354" i="15"/>
  <c r="A1354" i="15"/>
  <c r="C1355" i="15"/>
  <c r="A1099" i="15"/>
  <c r="C1100" i="15"/>
  <c r="C1101" i="15"/>
  <c r="A1100" i="15"/>
  <c r="C1356" i="15"/>
  <c r="A1355" i="15"/>
  <c r="A1356" i="15"/>
  <c r="C1357" i="15"/>
  <c r="A1101" i="15"/>
  <c r="C1102" i="15"/>
  <c r="C1103" i="15"/>
  <c r="A1102" i="15"/>
  <c r="C1358" i="15"/>
  <c r="A1357" i="15"/>
  <c r="C1359" i="15"/>
  <c r="A1358" i="15"/>
  <c r="A1103" i="15"/>
  <c r="C1104" i="15"/>
  <c r="A1104" i="15"/>
  <c r="C1105" i="15"/>
  <c r="A1359" i="15"/>
  <c r="C1360" i="15"/>
  <c r="C1361" i="15"/>
  <c r="A1360" i="15"/>
  <c r="A1105" i="15"/>
  <c r="C1106" i="15"/>
  <c r="C1107" i="15"/>
  <c r="A1106" i="15"/>
  <c r="A1361" i="15"/>
  <c r="C1362" i="15"/>
  <c r="A1362" i="15"/>
  <c r="C1363" i="15"/>
  <c r="A1107" i="15"/>
  <c r="C1108" i="15"/>
  <c r="A1363" i="15"/>
  <c r="C1364" i="15"/>
  <c r="C1109" i="15"/>
  <c r="A1108" i="15"/>
  <c r="A1109" i="15"/>
  <c r="C1110" i="15"/>
  <c r="C1365" i="15"/>
  <c r="A1364" i="15"/>
  <c r="A1365" i="15"/>
  <c r="C1366" i="15"/>
  <c r="A1110" i="15"/>
  <c r="C1111" i="15"/>
  <c r="A1111" i="15"/>
  <c r="C1112" i="15"/>
  <c r="C1367" i="15"/>
  <c r="A1366" i="15"/>
  <c r="A1112" i="15"/>
  <c r="C1113" i="15"/>
  <c r="A1367" i="15"/>
  <c r="C1368" i="15"/>
  <c r="A1368" i="15"/>
  <c r="C1369" i="15"/>
  <c r="A1113" i="15"/>
  <c r="C1114" i="15"/>
  <c r="A1114" i="15"/>
  <c r="C1115" i="15"/>
  <c r="C1370" i="15"/>
  <c r="A1369" i="15"/>
  <c r="A1115" i="15"/>
  <c r="C1116" i="15"/>
  <c r="C1371" i="15"/>
  <c r="A1370" i="15"/>
  <c r="C1372" i="15"/>
  <c r="A1371" i="15"/>
  <c r="C1117" i="15"/>
  <c r="A1116" i="15"/>
  <c r="A1117" i="15"/>
  <c r="C1118" i="15"/>
  <c r="C1373" i="15"/>
  <c r="A1372" i="15"/>
  <c r="A1373" i="15"/>
  <c r="C1374" i="15"/>
  <c r="A1118" i="15"/>
  <c r="C1119" i="15"/>
  <c r="A1119" i="15"/>
  <c r="C1120" i="15"/>
  <c r="C1375" i="15"/>
  <c r="A1374" i="15"/>
  <c r="C1376" i="15"/>
  <c r="A1375" i="15"/>
  <c r="A1120" i="15"/>
  <c r="C1121" i="15"/>
  <c r="A1121" i="15"/>
  <c r="C1122" i="15"/>
  <c r="C1377" i="15"/>
  <c r="A1376" i="15"/>
  <c r="C1123" i="15"/>
  <c r="A1122" i="15"/>
  <c r="A1377" i="15"/>
  <c r="C1378" i="15"/>
  <c r="A1378" i="15"/>
  <c r="C1379" i="15"/>
  <c r="A1123" i="15"/>
  <c r="C1124" i="15"/>
  <c r="A1124" i="15"/>
  <c r="C1125" i="15"/>
  <c r="C1380" i="15"/>
  <c r="A1379" i="15"/>
  <c r="C1381" i="15"/>
  <c r="A1380" i="15"/>
  <c r="A1125" i="15"/>
  <c r="C1126" i="15"/>
  <c r="C1127" i="15"/>
  <c r="A1126" i="15"/>
  <c r="C1382" i="15"/>
  <c r="A1381" i="15"/>
  <c r="C1383" i="15"/>
  <c r="A1382" i="15"/>
  <c r="A1127" i="15"/>
  <c r="C1128" i="15"/>
  <c r="A1128" i="15"/>
  <c r="C1129" i="15"/>
  <c r="C1384" i="15"/>
  <c r="A1383" i="15"/>
  <c r="C1385" i="15"/>
  <c r="A1384" i="15"/>
  <c r="A1129" i="15"/>
  <c r="C1130" i="15"/>
  <c r="A1130" i="15"/>
  <c r="C1131" i="15"/>
  <c r="A1385" i="15"/>
  <c r="C1386" i="15"/>
  <c r="A1131" i="15"/>
  <c r="C1132" i="15"/>
  <c r="A1386" i="15"/>
  <c r="C1387" i="15"/>
  <c r="A1387" i="15"/>
  <c r="C1388" i="15"/>
  <c r="C1133" i="15"/>
  <c r="A1132" i="15"/>
  <c r="A1133" i="15"/>
  <c r="C1134" i="15"/>
  <c r="C1389" i="15"/>
  <c r="A1388" i="15"/>
  <c r="A1134" i="15"/>
  <c r="C1135" i="15"/>
  <c r="C1390" i="15"/>
  <c r="A1389" i="15"/>
  <c r="C1391" i="15"/>
  <c r="A1390" i="15"/>
  <c r="A1135" i="15"/>
  <c r="C1136" i="15"/>
  <c r="A1136" i="15"/>
  <c r="C1137" i="15"/>
  <c r="A1391" i="15"/>
  <c r="C1392" i="15"/>
  <c r="A1137" i="15"/>
  <c r="C1138" i="15"/>
  <c r="C1393" i="15"/>
  <c r="A1392" i="15"/>
  <c r="A1393" i="15"/>
  <c r="C1394" i="15"/>
  <c r="C1139" i="15"/>
  <c r="A1138" i="15"/>
  <c r="A1139" i="15"/>
  <c r="C1140" i="15"/>
  <c r="C1395" i="15"/>
  <c r="A1394" i="15"/>
  <c r="C1396" i="15"/>
  <c r="A1395" i="15"/>
  <c r="A1140" i="15"/>
  <c r="C1141" i="15"/>
  <c r="A1141" i="15"/>
  <c r="C1142" i="15"/>
  <c r="A1396" i="15"/>
  <c r="C1397" i="15"/>
  <c r="C1398" i="15"/>
  <c r="A1397" i="15"/>
  <c r="A1142" i="15"/>
  <c r="C1143" i="15"/>
  <c r="A1143" i="15"/>
  <c r="C1144" i="15"/>
  <c r="C1399" i="15"/>
  <c r="A1398" i="15"/>
  <c r="A1144" i="15"/>
  <c r="C1145" i="15"/>
  <c r="C1400" i="15"/>
  <c r="A1399" i="15"/>
  <c r="A1400" i="15"/>
  <c r="C1401" i="15"/>
  <c r="A1145" i="15"/>
  <c r="C1146" i="15"/>
  <c r="A1146" i="15"/>
  <c r="C1147" i="15"/>
  <c r="A1401" i="15"/>
  <c r="C1402" i="15"/>
  <c r="C1403" i="15"/>
  <c r="A1402" i="15"/>
  <c r="A1147" i="15"/>
  <c r="C1148" i="15"/>
  <c r="C1149" i="15"/>
  <c r="A1148" i="15"/>
  <c r="A1403" i="15"/>
  <c r="C1404" i="15"/>
  <c r="A1404" i="15"/>
  <c r="C1405" i="15"/>
  <c r="A1149" i="15"/>
  <c r="C1150" i="15"/>
  <c r="A1150" i="15"/>
  <c r="C1151" i="15"/>
  <c r="C1406" i="15"/>
  <c r="A1405" i="15"/>
  <c r="C1407" i="15"/>
  <c r="A1406" i="15"/>
  <c r="A1151" i="15"/>
  <c r="C1152" i="15"/>
  <c r="C1153" i="15"/>
  <c r="A1152" i="15"/>
  <c r="A1407" i="15"/>
  <c r="C1408" i="15"/>
  <c r="C1409" i="15"/>
  <c r="A1408" i="15"/>
  <c r="A1153" i="15"/>
  <c r="C1154" i="15"/>
  <c r="A1154" i="15"/>
  <c r="C1155" i="15"/>
  <c r="C1410" i="15"/>
  <c r="A1409" i="15"/>
  <c r="A1155" i="15"/>
  <c r="C1156" i="15"/>
  <c r="C1411" i="15"/>
  <c r="A1410" i="15"/>
  <c r="A1156" i="15"/>
  <c r="C1157" i="15"/>
  <c r="A1411" i="15"/>
  <c r="C1412" i="15"/>
  <c r="A1412" i="15"/>
  <c r="C1413" i="15"/>
  <c r="A1157" i="15"/>
  <c r="C1158" i="15"/>
  <c r="C1414" i="15"/>
  <c r="A1413" i="15"/>
  <c r="A1158" i="15"/>
  <c r="C1159" i="15"/>
  <c r="A1159" i="15"/>
  <c r="C1160" i="15"/>
  <c r="C1415" i="15"/>
  <c r="A1414" i="15"/>
  <c r="C1416" i="15"/>
  <c r="A1415" i="15"/>
  <c r="C1161" i="15"/>
  <c r="A1160" i="15"/>
  <c r="A1161" i="15"/>
  <c r="C1162" i="15"/>
  <c r="A1416" i="15"/>
  <c r="C1417" i="15"/>
  <c r="A1417" i="15"/>
  <c r="C1418" i="15"/>
  <c r="A1162" i="15"/>
  <c r="C1163" i="15"/>
  <c r="A1163" i="15"/>
  <c r="C1164" i="15"/>
  <c r="C1419" i="15"/>
  <c r="A1418" i="15"/>
  <c r="A1419" i="15"/>
  <c r="C1420" i="15"/>
  <c r="C1165" i="15"/>
  <c r="A1164" i="15"/>
  <c r="A1165" i="15"/>
  <c r="C1166" i="15"/>
  <c r="C1421" i="15"/>
  <c r="A1420" i="15"/>
  <c r="C1422" i="15"/>
  <c r="A1421" i="15"/>
  <c r="A1166" i="15"/>
  <c r="C1167" i="15"/>
  <c r="A1167" i="15"/>
  <c r="C1168" i="15"/>
  <c r="C1423" i="15"/>
  <c r="A1422" i="15"/>
  <c r="C1424" i="15"/>
  <c r="A1423" i="15"/>
  <c r="A1168" i="15"/>
  <c r="C1169" i="15"/>
  <c r="A1169" i="15"/>
  <c r="C1170" i="15"/>
  <c r="A1424" i="15"/>
  <c r="C1425" i="15"/>
  <c r="C1426" i="15"/>
  <c r="A1425" i="15"/>
  <c r="A1170" i="15"/>
  <c r="C1171" i="15"/>
  <c r="A1171" i="15"/>
  <c r="C1172" i="15"/>
  <c r="C1427" i="15"/>
  <c r="A1426" i="15"/>
  <c r="A1427" i="15"/>
  <c r="C1428" i="15"/>
  <c r="C1173" i="15"/>
  <c r="A1172" i="15"/>
  <c r="A1173" i="15"/>
  <c r="C1174" i="15"/>
  <c r="A1428" i="15"/>
  <c r="C1429" i="15"/>
  <c r="C1430" i="15"/>
  <c r="A1429" i="15"/>
  <c r="A1174" i="15"/>
  <c r="C1175" i="15"/>
  <c r="A1175" i="15"/>
  <c r="C1176" i="15"/>
  <c r="A1430" i="15"/>
  <c r="C1431" i="15"/>
  <c r="A1176" i="15"/>
  <c r="C1177" i="15"/>
  <c r="C1432" i="15"/>
  <c r="A1431" i="15"/>
  <c r="A1177" i="15"/>
  <c r="C1178" i="15"/>
  <c r="C1433" i="15"/>
  <c r="A1432" i="15"/>
  <c r="A1433" i="15"/>
  <c r="C1434" i="15"/>
  <c r="A1178" i="15"/>
  <c r="C1179" i="15"/>
  <c r="A1179" i="15"/>
  <c r="C1180" i="15"/>
  <c r="A1434" i="15"/>
  <c r="C1435" i="15"/>
  <c r="C1436" i="15"/>
  <c r="A1435" i="15"/>
  <c r="C1181" i="15"/>
  <c r="A1180" i="15"/>
  <c r="A1181" i="15"/>
  <c r="C1182" i="15"/>
  <c r="C1437" i="15"/>
  <c r="A1436" i="15"/>
  <c r="C1438" i="15"/>
  <c r="A1437" i="15"/>
  <c r="A1182" i="15"/>
  <c r="C1183" i="15"/>
  <c r="A1183" i="15"/>
  <c r="C1184" i="15"/>
  <c r="A1438" i="15"/>
  <c r="C1439" i="15"/>
  <c r="A1439" i="15"/>
  <c r="C1440" i="15"/>
  <c r="A1184" i="15"/>
  <c r="C1185" i="15"/>
  <c r="A1185" i="15"/>
  <c r="C1186" i="15"/>
  <c r="A1440" i="15"/>
  <c r="C1441" i="15"/>
  <c r="A1441" i="15"/>
  <c r="C1442" i="15"/>
  <c r="C1187" i="15"/>
  <c r="A1186" i="15"/>
  <c r="A1442" i="15"/>
  <c r="C1443" i="15"/>
  <c r="A1187" i="15"/>
  <c r="C1188" i="15"/>
  <c r="C1444" i="15"/>
  <c r="A1443" i="15"/>
  <c r="C1189" i="15"/>
  <c r="A1188" i="15"/>
  <c r="A1189" i="15"/>
  <c r="C1190" i="15"/>
  <c r="C1445" i="15"/>
  <c r="A1444" i="15"/>
  <c r="C1446" i="15"/>
  <c r="A1445" i="15"/>
  <c r="A1190" i="15"/>
  <c r="C1191" i="15"/>
  <c r="A1191" i="15"/>
  <c r="C1192" i="15"/>
  <c r="A1446" i="15"/>
  <c r="C1447" i="15"/>
  <c r="C1448" i="15"/>
  <c r="A1447" i="15"/>
  <c r="A1192" i="15"/>
  <c r="C1193" i="15"/>
  <c r="A1193" i="15"/>
  <c r="C1194" i="15"/>
  <c r="A1448" i="15"/>
  <c r="C1449" i="15"/>
  <c r="A1194" i="15"/>
  <c r="C1195" i="15"/>
  <c r="A1449" i="15"/>
  <c r="C1450" i="15"/>
  <c r="A1195" i="15"/>
  <c r="C1196" i="15"/>
  <c r="C1451" i="15"/>
  <c r="A1450" i="15"/>
  <c r="C1197" i="15"/>
  <c r="A1196" i="15"/>
  <c r="C1452" i="15"/>
  <c r="A1451" i="15"/>
  <c r="A1452" i="15"/>
  <c r="C1453" i="15"/>
  <c r="A1197" i="15"/>
  <c r="C1198" i="15"/>
  <c r="A1198" i="15"/>
  <c r="C1199" i="15"/>
  <c r="C1454" i="15"/>
  <c r="A1453" i="15"/>
  <c r="A1454" i="15"/>
  <c r="C1455" i="15"/>
  <c r="A1199" i="15"/>
  <c r="C1200" i="15"/>
  <c r="A1200" i="15"/>
  <c r="C1201" i="15"/>
  <c r="A1455" i="15"/>
  <c r="C1456" i="15"/>
  <c r="A1456" i="15"/>
  <c r="C1457" i="15"/>
  <c r="A1201" i="15"/>
  <c r="C1202" i="15"/>
  <c r="A1457" i="15"/>
  <c r="C1458" i="15"/>
  <c r="C1203" i="15"/>
  <c r="A1202" i="15"/>
  <c r="A1458" i="15"/>
  <c r="C1459" i="15"/>
  <c r="A1203" i="15"/>
  <c r="C1204" i="15"/>
  <c r="C1205" i="15"/>
  <c r="A1204" i="15"/>
  <c r="C1460" i="15"/>
  <c r="A1459" i="15"/>
  <c r="C1461" i="15"/>
  <c r="A1460" i="15"/>
  <c r="A1205" i="15"/>
  <c r="C1206" i="15"/>
  <c r="A1206" i="15"/>
  <c r="C1207" i="15"/>
  <c r="C1462" i="15"/>
  <c r="A1461" i="15"/>
  <c r="A1207" i="15"/>
  <c r="C1208" i="15"/>
  <c r="A1462" i="15"/>
  <c r="C1463" i="15"/>
  <c r="C1464" i="15"/>
  <c r="A1463" i="15"/>
  <c r="A1208" i="15"/>
  <c r="C1209" i="15"/>
  <c r="A1209" i="15"/>
  <c r="C1210" i="15"/>
  <c r="A1464" i="15"/>
  <c r="C1465" i="15"/>
  <c r="A1465" i="15"/>
  <c r="C1466" i="15"/>
  <c r="A1210" i="15"/>
  <c r="C1211" i="15"/>
  <c r="C1467" i="15"/>
  <c r="A1466" i="15"/>
  <c r="A1211" i="15"/>
  <c r="C1212" i="15"/>
  <c r="C1213" i="15"/>
  <c r="A1212" i="15"/>
  <c r="C1468" i="15"/>
  <c r="A1467" i="15"/>
  <c r="C1469" i="15"/>
  <c r="A1468" i="15"/>
  <c r="A1213" i="15"/>
  <c r="C1214" i="15"/>
  <c r="A1214" i="15"/>
  <c r="C1215" i="15"/>
  <c r="C1470" i="15"/>
  <c r="A1469" i="15"/>
  <c r="A1470" i="15"/>
  <c r="C1471" i="15"/>
  <c r="A1215" i="15"/>
  <c r="C1216" i="15"/>
  <c r="A1216" i="15"/>
  <c r="C1217" i="15"/>
  <c r="A1471" i="15"/>
  <c r="C1472" i="15"/>
  <c r="A1472" i="15"/>
  <c r="C1473" i="15"/>
  <c r="A1217" i="15"/>
  <c r="C1218" i="15"/>
  <c r="C1219" i="15"/>
  <c r="A1218" i="15"/>
  <c r="A1473" i="15"/>
  <c r="C1474" i="15"/>
  <c r="A1474" i="15"/>
  <c r="C1475" i="15"/>
  <c r="A1219" i="15"/>
  <c r="C1220" i="15"/>
  <c r="C1221" i="15"/>
  <c r="A1220" i="15"/>
  <c r="C1476" i="15"/>
  <c r="A1475" i="15"/>
  <c r="C1477" i="15"/>
  <c r="A1476" i="15"/>
  <c r="C1222" i="15"/>
  <c r="A1221" i="15"/>
  <c r="C1223" i="15"/>
  <c r="A1222" i="15"/>
  <c r="C1478" i="15"/>
  <c r="A1477" i="15"/>
  <c r="C1479" i="15"/>
  <c r="A1478" i="15"/>
  <c r="C1224" i="15"/>
  <c r="A1223" i="15"/>
  <c r="C1225" i="15"/>
  <c r="A1224" i="15"/>
  <c r="C1480" i="15"/>
  <c r="A1479" i="15"/>
  <c r="C1481" i="15"/>
  <c r="A1480" i="15"/>
  <c r="C1226" i="15"/>
  <c r="A1225" i="15"/>
  <c r="C1227" i="15"/>
  <c r="A1226" i="15"/>
  <c r="C1482" i="15"/>
  <c r="A1481" i="15"/>
  <c r="C1483" i="15"/>
  <c r="A1482" i="15"/>
  <c r="C1228" i="15"/>
  <c r="A1227" i="15"/>
  <c r="C1229" i="15"/>
  <c r="A1228" i="15"/>
  <c r="C1484" i="15"/>
  <c r="A1483" i="15"/>
  <c r="C1485" i="15"/>
  <c r="A1484" i="15"/>
  <c r="C1230" i="15"/>
  <c r="A1230" i="15"/>
  <c r="A1229" i="15"/>
  <c r="C1486" i="15"/>
  <c r="A1486" i="15"/>
  <c r="A148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Di Cecca</author>
  </authors>
  <commentList>
    <comment ref="F1" authorId="0" shapeId="0" xr:uid="{00000000-0006-0000-0700-000001000000}">
      <text>
        <r>
          <rPr>
            <b/>
            <sz val="9"/>
            <color indexed="81"/>
            <rFont val="Tahoma"/>
            <family val="2"/>
          </rPr>
          <t xml:space="preserve">
A - DC/DC controller - 65
B - DC/AC controller - 66
H - Battery charger controller - 72
Y - Safety controller - 89
</t>
        </r>
      </text>
    </comment>
    <comment ref="G1" authorId="0" shapeId="0" xr:uid="{00000000-0006-0000-0700-000002000000}">
      <text>
        <r>
          <rPr>
            <b/>
            <sz val="9"/>
            <color indexed="81"/>
            <rFont val="Tahoma"/>
            <family val="2"/>
          </rPr>
          <t xml:space="preserve">
0 - States
1 - Measures
2 - Parameters (configuration)
3 - Parameters (run-time)
4 - Operative command values
15 - Debug command values
100 - ID table data (by node ID)
101 - ID table data (by table index)</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Emanuele Pancani</author>
    <author>botarelli</author>
    <author>Marco Di Cecca</author>
    <author>Belli Marco</author>
    <author>Botarelli Andrea</author>
    <author xml:space="preserve"> </author>
    <author>Turchini Francesco</author>
    <author>Santi Luca</author>
  </authors>
  <commentList>
    <comment ref="D2" authorId="0" shapeId="0" xr:uid="{00000000-0006-0000-0900-000001000000}">
      <text>
        <r>
          <rPr>
            <b/>
            <sz val="9"/>
            <color indexed="81"/>
            <rFont val="Tahoma"/>
            <family val="2"/>
          </rPr>
          <t>Emanuele Pancani:</t>
        </r>
        <r>
          <rPr>
            <sz val="9"/>
            <color indexed="81"/>
            <rFont val="Tahoma"/>
            <family val="2"/>
          </rPr>
          <t xml:space="preserve">
Bit 0: POWER SAVING EN
Bit 1: DC STRING SELF CHECK
Bit 2-31: Reserved</t>
        </r>
      </text>
    </comment>
    <comment ref="D30" authorId="1" shapeId="0" xr:uid="{00000000-0006-0000-0900-000002000000}">
      <text>
        <r>
          <rPr>
            <b/>
            <sz val="9"/>
            <color indexed="81"/>
            <rFont val="Tahoma"/>
            <family val="2"/>
          </rPr>
          <t>botarelli:</t>
        </r>
        <r>
          <rPr>
            <sz val="9"/>
            <color indexed="81"/>
            <rFont val="Tahoma"/>
            <family val="2"/>
          </rPr>
          <t xml:space="preserve">
Bit 0 : Enable (first scan after connection)
Bit 1 : Enable (periodic scan)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35" authorId="0" shapeId="0" xr:uid="{00000000-0006-0000-0900-000003000000}">
      <text>
        <r>
          <rPr>
            <b/>
            <sz val="9"/>
            <color indexed="81"/>
            <rFont val="Tahoma"/>
            <family val="2"/>
          </rPr>
          <t xml:space="preserve">Emanuele Pancani:
</t>
        </r>
        <r>
          <rPr>
            <sz val="9"/>
            <color indexed="81"/>
            <rFont val="Tahoma"/>
            <family val="2"/>
          </rPr>
          <t>Bit N: 0 = STEP, 1 = LINEAR</t>
        </r>
        <r>
          <rPr>
            <b/>
            <sz val="9"/>
            <color indexed="81"/>
            <rFont val="Tahoma"/>
            <family val="2"/>
          </rPr>
          <t xml:space="preserve">
Central Inv:
</t>
        </r>
        <r>
          <rPr>
            <sz val="9"/>
            <color indexed="81"/>
            <rFont val="Tahoma"/>
            <family val="2"/>
          </rPr>
          <t>Bit 3: CQC UV prevails</t>
        </r>
      </text>
    </comment>
    <comment ref="D36" authorId="0" shapeId="0" xr:uid="{00000000-0006-0000-0900-000004000000}">
      <text>
        <r>
          <rPr>
            <b/>
            <sz val="9"/>
            <color indexed="81"/>
            <rFont val="Tahoma"/>
            <family val="2"/>
          </rPr>
          <t>Emanuele Pancani:</t>
        </r>
        <r>
          <rPr>
            <sz val="9"/>
            <color indexed="81"/>
            <rFont val="Tahoma"/>
            <family val="2"/>
          </rPr>
          <t xml:space="preserve">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37" authorId="0" shapeId="0" xr:uid="{00000000-0006-0000-0900-000005000000}">
      <text>
        <r>
          <rPr>
            <b/>
            <sz val="9"/>
            <color indexed="81"/>
            <rFont val="Tahoma"/>
            <family val="2"/>
          </rPr>
          <t>Emanuele Pancani: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38" authorId="0" shapeId="0" xr:uid="{00000000-0006-0000-0900-000006000000}">
      <text>
        <r>
          <rPr>
            <b/>
            <sz val="9"/>
            <color indexed="81"/>
            <rFont val="Tahoma"/>
            <family val="2"/>
          </rPr>
          <t>Emanuele Pancani: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39" authorId="0" shapeId="0" xr:uid="{00000000-0006-0000-0900-000007000000}">
      <text>
        <r>
          <rPr>
            <b/>
            <sz val="9"/>
            <color indexed="81"/>
            <rFont val="Tahoma"/>
            <family val="2"/>
          </rPr>
          <t>Emanuele Pancani: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40" authorId="0" shapeId="0" xr:uid="{00000000-0006-0000-0900-000008000000}">
      <text>
        <r>
          <rPr>
            <b/>
            <sz val="9"/>
            <color indexed="81"/>
            <rFont val="Tahoma"/>
            <family val="2"/>
          </rPr>
          <t>Emanuele Pancani: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41" authorId="0" shapeId="0" xr:uid="{00000000-0006-0000-0900-000009000000}">
      <text>
        <r>
          <rPr>
            <b/>
            <sz val="9"/>
            <color indexed="81"/>
            <rFont val="Tahoma"/>
            <family val="2"/>
          </rPr>
          <t>Emanuele Pancani:</t>
        </r>
        <r>
          <rPr>
            <sz val="9"/>
            <color indexed="81"/>
            <rFont val="Tahoma"/>
            <family val="2"/>
          </rPr>
          <t xml:space="preserve">
Bit 0: OV
Bit 1: OV2
Bit 2: OV3
Bit 3: OV4
Bit 4: OV5
Bit 5: OV6
Bit 6: OV7
Bit 7: OV8
Bit 8: rsvd
Bit 9: rsvd
Bit 10: rsvd
Bit 11: rsvd
Bit 12: rsvd
Bit 13: rsvd
Bit 14: OV_AVG_10_MIN
Bit 15: OV_PEAK
Bit 16: UV
Bit 17: UV2
Bit 18: UV3
Bit 19: UV4
Bit 20: UV5
Bit 21: UV6
Bit 22: UV7
Bit 23: UV8
Bit 24: rsvd
Bit 25: rsvd
Bit 26: rsvd
Bit 27: rsvd
Bit 28: rsvd
Bit 29: rsvd
Bit 30: rsvd
Bit 31: rsvd</t>
        </r>
      </text>
    </comment>
    <comment ref="D42" authorId="0" shapeId="0" xr:uid="{00000000-0006-0000-0900-00000A000000}">
      <text>
        <r>
          <rPr>
            <b/>
            <sz val="9"/>
            <color indexed="81"/>
            <rFont val="Tahoma"/>
            <family val="2"/>
          </rPr>
          <t>Emanuele Pancani:</t>
        </r>
        <r>
          <rPr>
            <sz val="9"/>
            <color indexed="81"/>
            <rFont val="Tahoma"/>
            <family val="2"/>
          </rPr>
          <t xml:space="preserve">
Bit0: SPLIT PHASE</t>
        </r>
      </text>
    </comment>
    <comment ref="D47" authorId="2" shapeId="0" xr:uid="{00000000-0006-0000-0900-00000B000000}">
      <text>
        <r>
          <rPr>
            <b/>
            <sz val="8"/>
            <color indexed="81"/>
            <rFont val="Tahoma"/>
            <family val="2"/>
          </rPr>
          <t>Var Ph-N</t>
        </r>
      </text>
    </comment>
    <comment ref="D121" authorId="3" shapeId="0" xr:uid="{00000000-0006-0000-0900-00000C000000}">
      <text>
        <r>
          <rPr>
            <b/>
            <sz val="9"/>
            <color indexed="81"/>
            <rFont val="Tahoma"/>
            <family val="2"/>
          </rPr>
          <t>Belli Marco:</t>
        </r>
        <r>
          <rPr>
            <sz val="9"/>
            <color indexed="81"/>
            <rFont val="Tahoma"/>
            <family val="2"/>
          </rPr>
          <t xml:space="preserve">
 qualsiasi numero va bene</t>
        </r>
      </text>
    </comment>
    <comment ref="D122" authorId="3" shapeId="0" xr:uid="{00000000-0006-0000-0900-00000D000000}">
      <text>
        <r>
          <rPr>
            <b/>
            <sz val="9"/>
            <color indexed="81"/>
            <rFont val="Tahoma"/>
            <family val="2"/>
          </rPr>
          <t>Belli Marco:</t>
        </r>
        <r>
          <rPr>
            <sz val="9"/>
            <color indexed="81"/>
            <rFont val="Tahoma"/>
            <family val="2"/>
          </rPr>
          <t xml:space="preserve">
va inserito un numero minore di 512</t>
        </r>
      </text>
    </comment>
    <comment ref="D123" authorId="3" shapeId="0" xr:uid="{00000000-0006-0000-0900-00000E000000}">
      <text>
        <r>
          <rPr>
            <b/>
            <sz val="11"/>
            <color indexed="81"/>
            <rFont val="Tahoma"/>
            <family val="2"/>
          </rPr>
          <t>Belli Marco:</t>
        </r>
        <r>
          <rPr>
            <sz val="11"/>
            <color indexed="81"/>
            <rFont val="Tahoma"/>
            <family val="2"/>
          </rPr>
          <t xml:space="preserve">
bit 0: regulator enable/disable (1/0)
bit 1: release power with slow speed enable/disable (1/0)</t>
        </r>
      </text>
    </comment>
    <comment ref="D134" authorId="0" shapeId="0" xr:uid="{00000000-0006-0000-0900-00000F000000}">
      <text>
        <r>
          <rPr>
            <b/>
            <sz val="9"/>
            <color indexed="81"/>
            <rFont val="Tahoma"/>
            <family val="2"/>
          </rPr>
          <t>Emanuele Pancani:</t>
        </r>
        <r>
          <rPr>
            <sz val="9"/>
            <color indexed="81"/>
            <rFont val="Tahoma"/>
            <family val="2"/>
          </rPr>
          <t xml:space="preserve">
Bit N: 0 = STEP, 1 = LINEAR
</t>
        </r>
      </text>
    </comment>
    <comment ref="D135" authorId="0" shapeId="0" xr:uid="{00000000-0006-0000-0900-000010000000}">
      <text>
        <r>
          <rPr>
            <b/>
            <sz val="9"/>
            <color indexed="81"/>
            <rFont val="Tahoma"/>
            <family val="2"/>
          </rPr>
          <t>Emanuele Pancani:</t>
        </r>
        <r>
          <rPr>
            <sz val="9"/>
            <color indexed="81"/>
            <rFont val="Tahoma"/>
            <family val="2"/>
          </rPr>
          <t xml:space="preserve">
Bit 0: OF
Bit 1: OF2
Bit 2: OF3
Bit 3: OF4
Bit 4: OF5
Bit 5: OF6
Bit 6: OF7
Bit 7: OF8
Bit 8: rsvd
Bit 9: rsvd
Bit 10: rsvd
Bit 11: rsvd
Bit 12: rsvd
Bit 13: rsvd
Bit 14: rsvd
Bit 15: rsvd
Bit 16: UF
Bit 17: UF2
Bit 18: UF3
Bit 19: UF4
Bit 20: UF5
Bit 21: UF6
Bit 22: UF7
Bit 23: UF8
Bit 24: rsvd
Bit 25: rsvd
Bit 26: rsvd
Bit 27: rsvd
Bit 28: rsvd
Bit 29: rsvd
Bit 30: rsvd
Bit 31: rsvd</t>
        </r>
      </text>
    </comment>
    <comment ref="D136" authorId="0" shapeId="0" xr:uid="{00000000-0006-0000-0900-000011000000}">
      <text>
        <r>
          <rPr>
            <b/>
            <sz val="9"/>
            <color indexed="81"/>
            <rFont val="Tahoma"/>
            <family val="2"/>
          </rPr>
          <t>Emanuele Pancani:</t>
        </r>
        <r>
          <rPr>
            <sz val="9"/>
            <color indexed="81"/>
            <rFont val="Tahoma"/>
            <family val="2"/>
          </rPr>
          <t xml:space="preserve">
Bit 0: OF
Bit 1: OF2
Bit 2: OF3
Bit 3: OF4
Bit 4: OF5
Bit 5: OF6
Bit 6: OF7
Bit 7: OF8
Bit 8: rsvd
Bit 9: rsvd
Bit 10: rsvd
Bit 11: rsvd
Bit 12: rsvd
Bit 13: rsvd
Bit 14: rsvd
Bit 15: rsvd
Bit 16: UF
Bit 17: UF2
Bit 18: UF3
Bit 19: UF4
Bit 20: UF5
Bit 21: UF6
Bit 22: UF7
Bit 23: UF8
Bit 24: rsvd
Bit 25: rsvd
Bit 26: rsvd
Bit 27: rsvd
Bit 28: rsvd
Bit 29: rsvd
Bit 30: rsvd
Bit 31: rsvd</t>
        </r>
      </text>
    </comment>
    <comment ref="D137" authorId="0" shapeId="0" xr:uid="{00000000-0006-0000-0900-000012000000}">
      <text>
        <r>
          <rPr>
            <b/>
            <sz val="9"/>
            <color indexed="81"/>
            <rFont val="Tahoma"/>
            <family val="2"/>
          </rPr>
          <t>Emanuele Pancani:</t>
        </r>
        <r>
          <rPr>
            <sz val="9"/>
            <color indexed="81"/>
            <rFont val="Tahoma"/>
            <family val="2"/>
          </rPr>
          <t xml:space="preserve">
Bit 0: OF
Bit 1: OF2
Bit 2: OF3
Bit 3: OF4
Bit 4: OF5
Bit 5: OF6
Bit 6: OF7
Bit 7: OF8
Bit 8: rsvd
Bit 9: rsvd
Bit 10: rsvd
Bit 11: rsvd
Bit 12: rsvd
Bit 13: rsvd
Bit 14: rsvd
Bit 15: rsvd
Bit 16: UF
Bit 17: UF2
Bit 18: UF3
Bit 19: UF4
Bit 20: UF5
Bit 21: UF6
Bit 22: UF7
Bit 23: UF8
Bit 24: rsvd
Bit 25: rsvd
Bit 26: rsvd
Bit 27: rsvd
Bit 28: rsvd
Bit 29: rsvd
Bit 30: rsvd
Bit 31: rsvd</t>
        </r>
      </text>
    </comment>
    <comment ref="D175" authorId="3" shapeId="0" xr:uid="{00000000-0006-0000-0900-000013000000}">
      <text>
        <r>
          <rPr>
            <b/>
            <sz val="9"/>
            <color indexed="81"/>
            <rFont val="Tahoma"/>
            <family val="2"/>
          </rPr>
          <t>Belli Marco:</t>
        </r>
        <r>
          <rPr>
            <sz val="9"/>
            <color indexed="81"/>
            <rFont val="Tahoma"/>
            <family val="2"/>
          </rPr>
          <t xml:space="preserve">
bit 0 : disable/enable (1/0) threshold 1
bit 1 : disable/enable (1/0) threshold 2
bit 31 : disable/enable (1/0) dc injection current regulator</t>
        </r>
      </text>
    </comment>
    <comment ref="D184" authorId="3" shapeId="0" xr:uid="{00000000-0006-0000-0900-000014000000}">
      <text>
        <r>
          <rPr>
            <b/>
            <sz val="9"/>
            <color indexed="81"/>
            <rFont val="Tahoma"/>
            <family val="2"/>
          </rPr>
          <t xml:space="preserve">Belli Marco:
</t>
        </r>
        <r>
          <rPr>
            <sz val="9"/>
            <color indexed="81"/>
            <rFont val="Tahoma"/>
            <family val="2"/>
          </rPr>
          <t>bit 0 : enable/disable (1/0)
bit 1 : ovf Enable
bit 2 : uvf Enable
bit 3 : standing power (en/dis)
bit 4 : release ramp en (en/dis)
bit 8-11 : ramp release type (ARN=0, CEI-021=1, CEI-016=2)</t>
        </r>
      </text>
    </comment>
    <comment ref="D200" authorId="1" shapeId="0" xr:uid="{00000000-0006-0000-0900-000015000000}">
      <text>
        <r>
          <rPr>
            <b/>
            <sz val="9"/>
            <color indexed="81"/>
            <rFont val="Tahoma"/>
            <family val="2"/>
          </rPr>
          <t>STRING:</t>
        </r>
        <r>
          <rPr>
            <sz val="9"/>
            <color indexed="81"/>
            <rFont val="Tahoma"/>
            <family val="2"/>
          </rPr>
          <t xml:space="preserve">
Bit 0 : A.I. pulse mode enable
Bit 1 : 0 reduce power
         1 gate stop
Bit 2 : 1 go to error state
Bit 3 : Reserved
Bit 4 : Reserved
Bit 5 : Reserved
Bit 6 : Reserved
Bit 7 : 0 reduce grid interface thr times
         1 don't reduce grid interface thr
Bit 8-11 : pulse duration
Bit 12-15 : consecutive detect threshold
Bit 16-31 : Reserved
</t>
        </r>
        <r>
          <rPr>
            <b/>
            <sz val="9"/>
            <color indexed="81"/>
            <rFont val="Tahoma"/>
            <family val="2"/>
          </rPr>
          <t>CORE:</t>
        </r>
        <r>
          <rPr>
            <sz val="9"/>
            <color indexed="81"/>
            <rFont val="Tahoma"/>
            <family val="2"/>
          </rPr>
          <t xml:space="preserve">
Bit 0 : A.I. pulse mode enable
Bit 1 : Reserved
Bit 2 : Reserved
Bit 3 : Reserved
Bit 4 : Reserved
Bit 5 : Reserved
Bit 6 : Reserved
Bit 7 : Reserved
Bit 8-11 : pulse duration
Bit 12-15 : consecutive detect threshold
Bit 16-31 : Reserved</t>
        </r>
      </text>
    </comment>
    <comment ref="D210" authorId="3" shapeId="0" xr:uid="{00000000-0006-0000-0900-000016000000}">
      <text>
        <r>
          <rPr>
            <b/>
            <sz val="9"/>
            <color indexed="81"/>
            <rFont val="Tahoma"/>
            <family val="2"/>
          </rPr>
          <t>Belli:
Bit 0 : passive anti islanding mode enable
Bit 1 : 0 reduce power
         1 gate stop
Bit 2 : 1 go to error state
Bit 3 : Reserved
Bit 4 : Reserved
Bit 5 : Reserved
Bit 6 : Reserved
Bit 7 : 0 reduce grid interface thr times
         1 don't reduce grid interface thr
Bit 8-11 : pulse duration
Bit 12-15 : consecutive detect threshold
Bit 16-31 : Reserved</t>
        </r>
      </text>
    </comment>
    <comment ref="D215" authorId="3" shapeId="0" xr:uid="{00000000-0006-0000-0900-000017000000}">
      <text>
        <r>
          <rPr>
            <b/>
            <sz val="9"/>
            <color indexed="81"/>
            <rFont val="Tahoma"/>
            <family val="2"/>
          </rPr>
          <t>Belli:
Bit 0 : 1 active shift enable
            0 active shift disable
Bit 1-31  :Reserved</t>
        </r>
      </text>
    </comment>
    <comment ref="D217" authorId="2" shapeId="0" xr:uid="{00000000-0006-0000-0900-000018000000}">
      <text>
        <r>
          <rPr>
            <b/>
            <sz val="11"/>
            <color indexed="81"/>
            <rFont val="Cambria"/>
            <family val="1"/>
            <scheme val="major"/>
          </rPr>
          <t>(old var 4, low part)
• Bit 0 : AFD   EN / _DIS
• Bit 1 : Perturbation  EN / _DIS</t>
        </r>
        <r>
          <rPr>
            <b/>
            <sz val="11"/>
            <color indexed="81"/>
            <rFont val="Tahoma"/>
            <family val="2"/>
          </rPr>
          <t xml:space="preserve">
</t>
        </r>
      </text>
    </comment>
    <comment ref="D218" authorId="2" shapeId="0" xr:uid="{00000000-0006-0000-0900-000019000000}">
      <text>
        <r>
          <rPr>
            <b/>
            <sz val="11"/>
            <color indexed="81"/>
            <rFont val="Tahoma"/>
            <family val="2"/>
          </rPr>
          <t>( Old var. 4 , High Byte,Default = 550 msec)
• Minimum amount of time necessary to have Tdrift before actuating the Island detection ( to prevent from false positive Islands)</t>
        </r>
      </text>
    </comment>
    <comment ref="D219" authorId="2" shapeId="0" xr:uid="{00000000-0006-0000-0900-00001A000000}">
      <text>
        <r>
          <rPr>
            <b/>
            <sz val="11"/>
            <color indexed="81"/>
            <rFont val="Tahoma"/>
            <family val="2"/>
          </rPr>
          <t>(Old var. 71, High Byte, default = 0.030 Hz)
• Is the lower delta frequency threshold, it means the system must now start using the variable Delta F, with Kp variable (1st level), instead of the “simple” fixed one</t>
        </r>
      </text>
    </comment>
    <comment ref="D220" authorId="2" shapeId="0" xr:uid="{00000000-0006-0000-0900-00001B000000}">
      <text>
        <r>
          <rPr>
            <sz val="11"/>
            <color indexed="81"/>
            <rFont val="Tahoma"/>
            <family val="2"/>
          </rPr>
          <t>(Old var. 69, High Byte, default = 0.100 Hz)
• Is the higher delta frequency threshold, it means the system must now start using the variable Delta F, with Kp 2nd  level, instead of Kp 1st level. This condition in logical “AND” with the first level threshold overrided for n (var. 1604) consecutive times</t>
        </r>
      </text>
    </comment>
    <comment ref="D221" authorId="2" shapeId="0" xr:uid="{00000000-0006-0000-0900-00001C000000}">
      <text>
        <r>
          <rPr>
            <b/>
            <sz val="11"/>
            <color indexed="81"/>
            <rFont val="Tahoma"/>
            <family val="2"/>
          </rPr>
          <t>(Old var. 69, bits 4-7, default = 4)
• See var. 1603 description</t>
        </r>
      </text>
    </comment>
    <comment ref="D222" authorId="2" shapeId="0" xr:uid="{00000000-0006-0000-0900-00001D000000}">
      <text>
        <r>
          <rPr>
            <b/>
            <sz val="11"/>
            <color indexed="81"/>
            <rFont val="Tahoma"/>
            <family val="2"/>
          </rPr>
          <t>(Old var. 70, HIGH BYTE, default = 0.090 Hz)</t>
        </r>
      </text>
    </comment>
    <comment ref="D223" authorId="2" shapeId="0" xr:uid="{00000000-0006-0000-0900-00001E000000}">
      <text>
        <r>
          <rPr>
            <b/>
            <sz val="11"/>
            <color indexed="81"/>
            <rFont val="Tahoma"/>
            <family val="2"/>
          </rPr>
          <t>(Old var. 69, bits 0-3, default = 2)</t>
        </r>
      </text>
    </comment>
    <comment ref="D224" authorId="2" shapeId="0" xr:uid="{00000000-0006-0000-0900-00001F000000}">
      <text>
        <r>
          <rPr>
            <b/>
            <sz val="11"/>
            <color indexed="81"/>
            <rFont val="Tahoma"/>
            <family val="2"/>
          </rPr>
          <t>(Old var. 70, LOW BYTE, default =5)</t>
        </r>
      </text>
    </comment>
    <comment ref="D225" authorId="2" shapeId="0" xr:uid="{00000000-0006-0000-0900-000020000000}">
      <text>
        <r>
          <rPr>
            <b/>
            <sz val="11"/>
            <color indexed="81"/>
            <rFont val="Tahoma"/>
            <family val="2"/>
          </rPr>
          <t>(Old HARD CODED, default = 5)</t>
        </r>
      </text>
    </comment>
    <comment ref="D226" authorId="2" shapeId="0" xr:uid="{00000000-0006-0000-0900-000021000000}">
      <text>
        <r>
          <rPr>
            <b/>
            <sz val="11"/>
            <color indexed="81"/>
            <rFont val="Tahoma"/>
            <family val="2"/>
          </rPr>
          <t>(Old HARD CODED, default =5)</t>
        </r>
      </text>
    </comment>
    <comment ref="D227" authorId="2" shapeId="0" xr:uid="{00000000-0006-0000-0900-000022000000}">
      <text>
        <r>
          <rPr>
            <b/>
            <sz val="11"/>
            <color indexed="81"/>
            <rFont val="Tahoma"/>
            <family val="2"/>
          </rPr>
          <t xml:space="preserve">(Old var. 71, low byte, default =0.700 Hz)
• To be summed/subtracted by the first level Overfrequency/underfrequency thresholds to have the ISLAND DETECTED condition TRUE
</t>
        </r>
      </text>
    </comment>
    <comment ref="D228" authorId="1" shapeId="0" xr:uid="{00000000-0006-0000-0900-000023000000}">
      <text>
        <r>
          <rPr>
            <b/>
            <sz val="9"/>
            <color indexed="81"/>
            <rFont val="Tahoma"/>
            <family val="2"/>
          </rPr>
          <t>Pancani:</t>
        </r>
        <r>
          <rPr>
            <sz val="9"/>
            <color indexed="81"/>
            <rFont val="Tahoma"/>
            <family val="2"/>
          </rPr>
          <t xml:space="preserve">
Bit 0 : Bypass EN
Bit 1 : Third Harmonic Inj EN
Bit 2 : Pre-charge EN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229" authorId="1" shapeId="0" xr:uid="{00000000-0006-0000-0900-000024000000}">
      <text>
        <r>
          <rPr>
            <b/>
            <sz val="9"/>
            <color indexed="81"/>
            <rFont val="Tahoma"/>
            <family val="2"/>
          </rPr>
          <t>botarelli:
Bit 0 : OV
Bit 1 : OV (mid-bulk)
Bit 2 : Reserved
Bit 3 : Reserved
Bit 4 : Reserved
Bit 5 : Reserved
Bit 6 : Reserved
Bit 7 : OV Absolute
Bit 8 : UV
Bit 9 : Reserved
Bit 10 : Reserved
Bit 11 : Reserved
Bit 12 : Reserved
Bit 13 : Reserved
Bit 14 : Reserved
Bit 15 : Reserved
Bit 16 : OUT OF RANGE (mid-bulk)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261" authorId="0" shapeId="0" xr:uid="{00000000-0006-0000-0900-000025000000}">
      <text>
        <r>
          <rPr>
            <b/>
            <sz val="9"/>
            <color indexed="81"/>
            <rFont val="Tahoma"/>
            <family val="2"/>
          </rPr>
          <t>Emanuele Pancani:</t>
        </r>
        <r>
          <rPr>
            <sz val="9"/>
            <color indexed="81"/>
            <rFont val="Tahoma"/>
            <family val="2"/>
          </rPr>
          <t xml:space="preserve">
Bit0-7: MPPT Channel 1-8 ON/OFF
Bit8-15: MPPT Type
Bit16 : rsvd
Bit17-31: rsvd</t>
        </r>
      </text>
    </comment>
    <comment ref="D275" authorId="3" shapeId="0" xr:uid="{00000000-0006-0000-0900-000026000000}">
      <text>
        <r>
          <rPr>
            <b/>
            <sz val="9"/>
            <color indexed="81"/>
            <rFont val="Tahoma"/>
            <family val="2"/>
          </rPr>
          <t>Belli Marco:</t>
        </r>
        <r>
          <rPr>
            <sz val="9"/>
            <color indexed="81"/>
            <rFont val="Tahoma"/>
            <family val="2"/>
          </rPr>
          <t xml:space="preserve">
bit0: general enable
bit1: always
bit2: after grid fault
bit16-19: mode
  0= %Pnom/min 
  1= %Imax/min</t>
        </r>
      </text>
    </comment>
    <comment ref="D280" authorId="3" shapeId="0" xr:uid="{00000000-0006-0000-0900-000027000000}">
      <text>
        <r>
          <rPr>
            <b/>
            <sz val="9"/>
            <color indexed="81"/>
            <rFont val="Tahoma"/>
            <family val="2"/>
          </rPr>
          <t>Belli Marco:</t>
        </r>
        <r>
          <rPr>
            <sz val="9"/>
            <color indexed="81"/>
            <rFont val="Tahoma"/>
            <family val="2"/>
          </rPr>
          <t xml:space="preserve">
bit0: general enable
</t>
        </r>
      </text>
    </comment>
    <comment ref="D287" authorId="1" shapeId="0" xr:uid="{00000000-0006-0000-0900-000028000000}">
      <text>
        <r>
          <rPr>
            <b/>
            <sz val="9"/>
            <color indexed="81"/>
            <rFont val="Tahoma"/>
            <family val="2"/>
          </rPr>
          <t>botarelli:</t>
        </r>
        <r>
          <rPr>
            <sz val="9"/>
            <color indexed="81"/>
            <rFont val="Tahoma"/>
            <family val="2"/>
          </rPr>
          <t xml:space="preserve">
Bit 0 : Test enable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289" authorId="4" shapeId="0" xr:uid="{00000000-0006-0000-0900-000029000000}">
      <text>
        <r>
          <rPr>
            <b/>
            <sz val="9"/>
            <color indexed="81"/>
            <rFont val="Tahoma"/>
            <family val="2"/>
          </rPr>
          <t>Botarelli Andrea:</t>
        </r>
        <r>
          <rPr>
            <sz val="9"/>
            <color indexed="81"/>
            <rFont val="Tahoma"/>
            <family val="2"/>
          </rPr>
          <t xml:space="preserve">
Expressed as </t>
        </r>
        <r>
          <rPr>
            <sz val="9"/>
            <color indexed="81"/>
            <rFont val="Calibri"/>
            <family val="2"/>
          </rPr>
          <t>ΔV/Vnom per second</t>
        </r>
      </text>
    </comment>
    <comment ref="D290" authorId="4" shapeId="0" xr:uid="{00000000-0006-0000-0900-00002A000000}">
      <text>
        <r>
          <rPr>
            <b/>
            <sz val="9"/>
            <color indexed="81"/>
            <rFont val="Tahoma"/>
            <family val="2"/>
          </rPr>
          <t>Botarelli Andrea:</t>
        </r>
        <r>
          <rPr>
            <sz val="9"/>
            <color indexed="81"/>
            <rFont val="Tahoma"/>
            <family val="2"/>
          </rPr>
          <t xml:space="preserve">
Expressed as Hz</t>
        </r>
        <r>
          <rPr>
            <sz val="9"/>
            <color indexed="81"/>
            <rFont val="Calibri"/>
            <family val="2"/>
          </rPr>
          <t xml:space="preserve"> per second</t>
        </r>
      </text>
    </comment>
    <comment ref="D291" authorId="2" shapeId="0" xr:uid="{00000000-0006-0000-0900-00002B000000}">
      <text>
        <r>
          <rPr>
            <b/>
            <sz val="8"/>
            <color indexed="81"/>
            <rFont val="Tahoma"/>
            <family val="2"/>
          </rPr>
          <t>bit0 = 1 -&gt; DSP menage LVRT</t>
        </r>
      </text>
    </comment>
    <comment ref="D292" authorId="2" shapeId="0" xr:uid="{00000000-0006-0000-0900-00002C000000}">
      <text>
        <r>
          <rPr>
            <sz val="10"/>
            <color indexed="81"/>
            <rFont val="Tahoma"/>
            <family val="2"/>
          </rPr>
          <t>bit0 = 1 -&gt; DSP menage LVRT
bit8 = 1 -&gt; disable freeze Iq current prefault in symmetric fault ride through
bit9 = 1 -&gt; disable freeze Iq current prefault in asymmetric fault ride through</t>
        </r>
      </text>
    </comment>
    <comment ref="D315" authorId="2" shapeId="0" xr:uid="{00000000-0006-0000-0900-00002D000000}">
      <text>
        <r>
          <rPr>
            <b/>
            <sz val="12"/>
            <color indexed="81"/>
            <rFont val="Tahoma"/>
            <family val="2"/>
          </rPr>
          <t>Bit 0   : Gate block Low voltage enable
Bit 1   : Gate block High voltage enable
Bit 2   : Gate block DeltaV enable
Bit 3   : Gate block Current error enable
Bit 4   : Gate block dv/dt enable
Bit 5   : Gate block neg peak high enable
Bit 16 : FFWD not filtred enable for LV
Bit 17 : FFWD not filtred enable for HV
Bit 18 : FFWD not filtred enable for DELTAV
Bit 19 : FFWD not filtred enable for Current Error
Bit 20 : FFWD not filtred enable for dV/dt
Bit 21 : FFWD not filtred enable for Negative Peak High
Bit 22 : FFWD not filtred enable for LVRT exit</t>
        </r>
      </text>
    </comment>
    <comment ref="D325" authorId="2" shapeId="0" xr:uid="{00000000-0006-0000-0900-00002E000000}">
      <text>
        <r>
          <rPr>
            <b/>
            <sz val="12"/>
            <color indexed="81"/>
            <rFont val="Tahoma"/>
            <family val="2"/>
          </rPr>
          <t>Bit 0 : Global Enable 0=disable
Bit 1 : Voltage Enable
Bit 2 : Frequency Enable
Bit 3 : Mode 0=PowerReduction 1=GateOFF
Bit 4 : reduce reactive enable, 0=don't reduce reactive; 1= reduce reactive too</t>
        </r>
      </text>
    </comment>
    <comment ref="D335" authorId="1" shapeId="0" xr:uid="{00000000-0006-0000-0900-00002F000000}">
      <text>
        <r>
          <rPr>
            <b/>
            <sz val="9"/>
            <color indexed="81"/>
            <rFont val="Tahoma"/>
            <family val="2"/>
          </rPr>
          <t>botarelli:</t>
        </r>
        <r>
          <rPr>
            <sz val="9"/>
            <color indexed="81"/>
            <rFont val="Tahoma"/>
            <family val="2"/>
          </rPr>
          <t xml:space="preserve">
Bit 0 : R-ISO check enable (TL un-grounded models)
Bit 1 : R-ISO self-test enable (TL un-grounded models)
Bit 2 : Reserved
Bit 3 : Reserved
Bit 4 : Reserved
Bit 5 : Reserved
Bit 6 : Reserved
Bit 7 : Reserved
Bit 8 : Reserved
Bit 9 : Reserved
Bit 10 : Reserved
Bit 11 : Reserved
Bit 12 : Reserved
Bit 13 : Reserved
Bit 14 : Reserved
Bit 15 : Reserved
Bit 16 : Grounded pole isolation check (TL grounded models or ISO models)
Bit 17 : Grounding mode validity check (TL grounded models or ISO models)
Bit 18 : Ground voltage 1 protection enable (TL grounded models or ISO models)
Bit 19 : Ground voltage 2 protection enable (TL grounded models or ISO models)
Bit 20 : Reserved
Bit 21 : Reserved
Bit 22 : Reserved
Bit 23 : Reserved
Bit 24 : Reserved
Bit 25 : Reserved
Bit 26 : Reserved
Bit 27 : Reserved
Bit 28 : Reserved
Bit 29 : Reserved
Bit 30 : Reserved
Bit 31 : Reserved</t>
        </r>
      </text>
    </comment>
    <comment ref="D336" authorId="1" shapeId="0" xr:uid="{00000000-0006-0000-0900-000030000000}">
      <text>
        <r>
          <rPr>
            <b/>
            <sz val="9"/>
            <color indexed="81"/>
            <rFont val="Tahoma"/>
            <family val="2"/>
          </rPr>
          <t>botarelli:</t>
        </r>
        <r>
          <rPr>
            <sz val="9"/>
            <color indexed="81"/>
            <rFont val="Tahoma"/>
            <family val="2"/>
          </rPr>
          <t xml:space="preserve">
0 = No grounding
1 = Grounding kit (TL amorphous mode)
2 = G.F.I. UL mode (fuse current check)
3 = G.F.I. European mode (PTC check)</t>
        </r>
      </text>
    </comment>
    <comment ref="D347" authorId="1" shapeId="0" xr:uid="{00000000-0006-0000-0900-000031000000}">
      <text>
        <r>
          <rPr>
            <b/>
            <sz val="9"/>
            <color indexed="81"/>
            <rFont val="Tahoma"/>
            <family val="2"/>
          </rPr>
          <t>botarelli:</t>
        </r>
        <r>
          <rPr>
            <sz val="9"/>
            <color indexed="81"/>
            <rFont val="Tahoma"/>
            <family val="2"/>
          </rPr>
          <t xml:space="preserve">
Bit 0 : General disable (1 leakage disabled)
Bit 1 : sensor degauss disable (1- degauss disable)
Bit 2 : sensor self test disable (1- self test disable)
Bit 3 : rms abs thr disable (1-disable 0-enable)
Bit 4 : rms dyn thr low disable (1-disable 0-enable)
Bit 5 : rms dyn thr mid disable (1-disable 0-enable)
Bit 6 : rms dyn thr high disable (1-disable 0-enable)
Bit 7 : resistive rms abs thr disable (1-disable 0-enable)
Bit 8 : resistive rms dyn thr low disable (1-disable 0-enable)
Bit 9 : resistive rms dyn thr mid disable (1-disable 0-enable)
Bit 10 : resistive rms dyn thr high disable (1-disable 0-enable)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364" authorId="1" shapeId="0" xr:uid="{00000000-0006-0000-0900-000032000000}">
      <text>
        <r>
          <rPr>
            <b/>
            <sz val="9"/>
            <color indexed="81"/>
            <rFont val="Tahoma"/>
            <family val="2"/>
          </rPr>
          <t>botarelli:</t>
        </r>
        <r>
          <rPr>
            <sz val="9"/>
            <color indexed="81"/>
            <rFont val="Tahoma"/>
            <family val="2"/>
          </rPr>
          <t xml:space="preserve">
Bit 0 : Contry selection timeout enable
Bit 1 : Reserved
Bit 2 : Reserved
Bit 3 : Reserved
Bit 4 : Reserved
Bit 5 : Reserved
Bit 6 : Reserved
Bit 7 : Reserved
Bit 8 : Contry selection freeze enable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365" authorId="1" shapeId="0" xr:uid="{00000000-0006-0000-0900-000033000000}">
      <text>
        <r>
          <rPr>
            <b/>
            <sz val="9"/>
            <color indexed="81"/>
            <rFont val="Tahoma"/>
            <family val="2"/>
          </rPr>
          <t>botarelli:</t>
        </r>
        <r>
          <rPr>
            <sz val="9"/>
            <color indexed="81"/>
            <rFont val="Tahoma"/>
            <family val="2"/>
          </rPr>
          <t xml:space="preserve">
As the "old" var. 8</t>
        </r>
      </text>
    </comment>
    <comment ref="D366" authorId="1" shapeId="0" xr:uid="{00000000-0006-0000-0900-000034000000}">
      <text>
        <r>
          <rPr>
            <b/>
            <sz val="9"/>
            <color indexed="81"/>
            <rFont val="Tahoma"/>
            <family val="2"/>
          </rPr>
          <t>botarelli:</t>
        </r>
        <r>
          <rPr>
            <sz val="9"/>
            <color indexed="81"/>
            <rFont val="Tahoma"/>
            <family val="2"/>
          </rPr>
          <t xml:space="preserve">
As the "old" var. 215</t>
        </r>
      </text>
    </comment>
    <comment ref="D367" authorId="1" shapeId="0" xr:uid="{00000000-0006-0000-0900-000035000000}">
      <text>
        <r>
          <rPr>
            <b/>
            <sz val="9"/>
            <color indexed="81"/>
            <rFont val="Tahoma"/>
            <family val="2"/>
          </rPr>
          <t>botarelli:</t>
        </r>
        <r>
          <rPr>
            <sz val="9"/>
            <color indexed="81"/>
            <rFont val="Tahoma"/>
            <family val="2"/>
          </rPr>
          <t xml:space="preserve">
As the "old" var. 211</t>
        </r>
      </text>
    </comment>
    <comment ref="D387" authorId="5" shapeId="0" xr:uid="{00000000-0006-0000-0900-000036000000}">
      <text>
        <r>
          <rPr>
            <b/>
            <sz val="8"/>
            <color indexed="81"/>
            <rFont val="Tahoma"/>
            <family val="2"/>
          </rPr>
          <t xml:space="preserve">Meacci:
</t>
        </r>
        <r>
          <rPr>
            <sz val="8"/>
            <color indexed="81"/>
            <rFont val="Tahoma"/>
            <family val="2"/>
          </rPr>
          <t>Bit 0 : OPEN_LOOP_EN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391" authorId="2" shapeId="0" xr:uid="{00000000-0006-0000-0900-000037000000}">
      <text>
        <r>
          <rPr>
            <sz val="8"/>
            <color indexed="81"/>
            <rFont val="Tahoma"/>
            <family val="2"/>
          </rPr>
          <t xml:space="preserve">User to define pac max for frequency derating
</t>
        </r>
      </text>
    </comment>
    <comment ref="D408" authorId="1" shapeId="0" xr:uid="{00000000-0006-0000-0900-000038000000}">
      <text>
        <r>
          <rPr>
            <b/>
            <sz val="9"/>
            <color indexed="81"/>
            <rFont val="Tahoma"/>
            <family val="2"/>
          </rPr>
          <t>botarelli:</t>
        </r>
        <r>
          <rPr>
            <sz val="9"/>
            <color indexed="81"/>
            <rFont val="Tahoma"/>
            <family val="2"/>
          </rPr>
          <t xml:space="preserve">
Bit 0 : Derating control 0
Bit 1 : Derating control 1
Bit 2 : Derating control 2
Bit 3 : Derating control 3
Bit 4 : Derating control 4
Bit 5 : Derating control 5
Bit 6 : Derating control 6
Bit 7 : Derating control 7
Bit 8 : Derating control 8
Bit 9 : Derating control 9
Bit 10 : Derating control 10
Bit 11 : Derating control 11
Bit 12 : Derating control 12
Bit 13 : Derating control 13
Bit 14 : Derating control 14
Bit 15 : Derating control 15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409" authorId="1" shapeId="0" xr:uid="{00000000-0006-0000-0900-000039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10" authorId="1" shapeId="0" xr:uid="{00000000-0006-0000-0900-00003A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11" authorId="1" shapeId="0" xr:uid="{00000000-0006-0000-0900-00003B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12" authorId="1" shapeId="0" xr:uid="{00000000-0006-0000-0900-00003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14" authorId="1" shapeId="0" xr:uid="{00000000-0006-0000-0900-00003D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16" authorId="1" shapeId="0" xr:uid="{00000000-0006-0000-0900-00003E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17" authorId="1" shapeId="0" xr:uid="{00000000-0006-0000-0900-00003F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18" authorId="1" shapeId="0" xr:uid="{00000000-0006-0000-0900-000040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19" authorId="1" shapeId="0" xr:uid="{00000000-0006-0000-0900-000041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21" authorId="1" shapeId="0" xr:uid="{00000000-0006-0000-0900-000042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23" authorId="1" shapeId="0" xr:uid="{00000000-0006-0000-0900-000043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24" authorId="1" shapeId="0" xr:uid="{00000000-0006-0000-0900-000044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25" authorId="1" shapeId="0" xr:uid="{00000000-0006-0000-0900-000045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26" authorId="1" shapeId="0" xr:uid="{00000000-0006-0000-0900-000046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28" authorId="1" shapeId="0" xr:uid="{00000000-0006-0000-0900-000047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30" authorId="1" shapeId="0" xr:uid="{00000000-0006-0000-0900-000048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31" authorId="1" shapeId="0" xr:uid="{00000000-0006-0000-0900-000049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32" authorId="1" shapeId="0" xr:uid="{00000000-0006-0000-0900-00004A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33" authorId="1" shapeId="0" xr:uid="{00000000-0006-0000-0900-00004B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35" authorId="1" shapeId="0" xr:uid="{00000000-0006-0000-0900-00004C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37" authorId="1" shapeId="0" xr:uid="{00000000-0006-0000-0900-00004D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38" authorId="1" shapeId="0" xr:uid="{00000000-0006-0000-0900-00004E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39" authorId="1" shapeId="0" xr:uid="{00000000-0006-0000-0900-00004F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40" authorId="1" shapeId="0" xr:uid="{00000000-0006-0000-0900-000050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42" authorId="1" shapeId="0" xr:uid="{00000000-0006-0000-0900-000051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44" authorId="1" shapeId="0" xr:uid="{00000000-0006-0000-0900-000052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45" authorId="1" shapeId="0" xr:uid="{00000000-0006-0000-0900-000053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46" authorId="1" shapeId="0" xr:uid="{00000000-0006-0000-0900-000054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47" authorId="1" shapeId="0" xr:uid="{00000000-0006-0000-0900-000055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49" authorId="1" shapeId="0" xr:uid="{00000000-0006-0000-0900-000056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51" authorId="1" shapeId="0" xr:uid="{00000000-0006-0000-0900-000057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52" authorId="1" shapeId="0" xr:uid="{00000000-0006-0000-0900-000058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53" authorId="1" shapeId="0" xr:uid="{00000000-0006-0000-0900-000059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54" authorId="1" shapeId="0" xr:uid="{00000000-0006-0000-0900-00005A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56" authorId="1" shapeId="0" xr:uid="{00000000-0006-0000-0900-00005B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58" authorId="1" shapeId="0" xr:uid="{00000000-0006-0000-0900-00005C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59" authorId="1" shapeId="0" xr:uid="{00000000-0006-0000-0900-00005D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60" authorId="1" shapeId="0" xr:uid="{00000000-0006-0000-0900-00005E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61" authorId="1" shapeId="0" xr:uid="{00000000-0006-0000-0900-00005F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63" authorId="1" shapeId="0" xr:uid="{00000000-0006-0000-0900-000060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65" authorId="1" shapeId="0" xr:uid="{00000000-0006-0000-0900-000061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66" authorId="1" shapeId="0" xr:uid="{00000000-0006-0000-0900-000062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67" authorId="1" shapeId="0" xr:uid="{00000000-0006-0000-0900-000063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68" authorId="1" shapeId="0" xr:uid="{00000000-0006-0000-0900-000064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70" authorId="1" shapeId="0" xr:uid="{00000000-0006-0000-0900-000065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72" authorId="1" shapeId="0" xr:uid="{00000000-0006-0000-0900-000066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73" authorId="1" shapeId="0" xr:uid="{00000000-0006-0000-0900-000067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74" authorId="1" shapeId="0" xr:uid="{00000000-0006-0000-0900-000068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75" authorId="1" shapeId="0" xr:uid="{00000000-0006-0000-0900-000069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77" authorId="1" shapeId="0" xr:uid="{00000000-0006-0000-0900-00006A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79" authorId="1" shapeId="0" xr:uid="{00000000-0006-0000-0900-00006B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80" authorId="1" shapeId="0" xr:uid="{00000000-0006-0000-0900-00006C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81" authorId="1" shapeId="0" xr:uid="{00000000-0006-0000-0900-00006D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82" authorId="1" shapeId="0" xr:uid="{00000000-0006-0000-0900-00006E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84" authorId="1" shapeId="0" xr:uid="{00000000-0006-0000-0900-00006F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86" authorId="1" shapeId="0" xr:uid="{00000000-0006-0000-0900-000070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87" authorId="1" shapeId="0" xr:uid="{00000000-0006-0000-0900-000071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88" authorId="1" shapeId="0" xr:uid="{00000000-0006-0000-0900-000072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89" authorId="1" shapeId="0" xr:uid="{00000000-0006-0000-0900-000073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91" authorId="1" shapeId="0" xr:uid="{00000000-0006-0000-0900-000074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493" authorId="1" shapeId="0" xr:uid="{00000000-0006-0000-0900-000075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494" authorId="1" shapeId="0" xr:uid="{00000000-0006-0000-0900-000076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495" authorId="1" shapeId="0" xr:uid="{00000000-0006-0000-0900-000077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496" authorId="1" shapeId="0" xr:uid="{00000000-0006-0000-0900-000078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498" authorId="1" shapeId="0" xr:uid="{00000000-0006-0000-0900-000079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500" authorId="1" shapeId="0" xr:uid="{00000000-0006-0000-0900-00007A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01" authorId="1" shapeId="0" xr:uid="{00000000-0006-0000-0900-00007B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502" authorId="1" shapeId="0" xr:uid="{00000000-0006-0000-0900-00007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503" authorId="1" shapeId="0" xr:uid="{00000000-0006-0000-0900-00007D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505" authorId="1" shapeId="0" xr:uid="{00000000-0006-0000-0900-00007E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507" authorId="1" shapeId="0" xr:uid="{00000000-0006-0000-0900-00007F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08" authorId="1" shapeId="0" xr:uid="{00000000-0006-0000-0900-000080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509" authorId="1" shapeId="0" xr:uid="{00000000-0006-0000-0900-000081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510" authorId="1" shapeId="0" xr:uid="{00000000-0006-0000-0900-000082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512" authorId="1" shapeId="0" xr:uid="{00000000-0006-0000-0900-000083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514" authorId="1" shapeId="0" xr:uid="{00000000-0006-0000-0900-000084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15" authorId="1" shapeId="0" xr:uid="{00000000-0006-0000-0900-000085000000}">
      <text>
        <r>
          <rPr>
            <b/>
            <sz val="9"/>
            <color indexed="81"/>
            <rFont val="Tahoma"/>
            <family val="2"/>
          </rPr>
          <t>botarelli:</t>
        </r>
        <r>
          <rPr>
            <sz val="9"/>
            <color indexed="81"/>
            <rFont val="Tahoma"/>
            <family val="2"/>
          </rPr>
          <t xml:space="preserve">
Bit 0-15 : Parameter </t>
        </r>
        <r>
          <rPr>
            <u/>
            <sz val="9"/>
            <color indexed="81"/>
            <rFont val="Tahoma"/>
            <family val="2"/>
          </rPr>
          <t>index</t>
        </r>
        <r>
          <rPr>
            <sz val="9"/>
            <color indexed="81"/>
            <rFont val="Tahoma"/>
            <family val="2"/>
          </rPr>
          <t xml:space="preserve"> (as defined by the POWERCOM std - see CMD 2-3)
Bit 16-23 : Parameter </t>
        </r>
        <r>
          <rPr>
            <u/>
            <sz val="9"/>
            <color indexed="81"/>
            <rFont val="Tahoma"/>
            <family val="2"/>
          </rPr>
          <t>data-type</t>
        </r>
        <r>
          <rPr>
            <sz val="9"/>
            <color indexed="81"/>
            <rFont val="Tahoma"/>
            <family val="2"/>
          </rPr>
          <t xml:space="preserve"> (as defined by the POWERCOM std - see CMD 2-3)
Bit 24-31 : Parameter </t>
        </r>
        <r>
          <rPr>
            <u/>
            <sz val="9"/>
            <color indexed="81"/>
            <rFont val="Tahoma"/>
            <family val="2"/>
          </rPr>
          <t>target device ID</t>
        </r>
        <r>
          <rPr>
            <sz val="9"/>
            <color indexed="81"/>
            <rFont val="Tahoma"/>
            <family val="2"/>
          </rPr>
          <t xml:space="preserve"> (as defined by the POWERCOM std)
</t>
        </r>
        <r>
          <rPr>
            <b/>
            <sz val="9"/>
            <color indexed="81"/>
            <rFont val="Tahoma"/>
            <family val="2"/>
          </rPr>
          <t xml:space="preserve">NOTE: </t>
        </r>
        <r>
          <rPr>
            <sz val="9"/>
            <color indexed="81"/>
            <rFont val="Tahoma"/>
            <family val="2"/>
          </rPr>
          <t xml:space="preserve">The </t>
        </r>
        <r>
          <rPr>
            <u/>
            <sz val="9"/>
            <color indexed="81"/>
            <rFont val="Tahoma"/>
            <family val="2"/>
          </rPr>
          <t>target device ID</t>
        </r>
        <r>
          <rPr>
            <sz val="9"/>
            <color indexed="81"/>
            <rFont val="Tahoma"/>
            <family val="2"/>
          </rPr>
          <t xml:space="preserve"> = 0xFF will be used for forcing the parameter run-time update (using CMD 3) on ALL the POWERCOM nodes</t>
        </r>
      </text>
    </comment>
    <comment ref="E516" authorId="1" shapeId="0" xr:uid="{00000000-0006-0000-0900-000086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517" authorId="1" shapeId="0" xr:uid="{00000000-0006-0000-0900-000087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519" authorId="1" shapeId="0" xr:uid="{00000000-0006-0000-0900-000088000000}">
      <text>
        <r>
          <rPr>
            <b/>
            <sz val="9"/>
            <color indexed="81"/>
            <rFont val="Tahoma"/>
            <family val="2"/>
          </rPr>
          <t xml:space="preserve">Register bits meaning:
Bit 1 : </t>
        </r>
        <r>
          <rPr>
            <sz val="9"/>
            <color indexed="81"/>
            <rFont val="Tahoma"/>
            <family val="2"/>
          </rPr>
          <t>Enable ramp regulation when control parameter has to be increased</t>
        </r>
        <r>
          <rPr>
            <b/>
            <sz val="9"/>
            <color indexed="81"/>
            <rFont val="Tahoma"/>
            <family val="2"/>
          </rPr>
          <t xml:space="preserve">
Bit 2 : </t>
        </r>
        <r>
          <rPr>
            <sz val="9"/>
            <color indexed="81"/>
            <rFont val="Tahoma"/>
            <family val="2"/>
          </rPr>
          <t>Enable ramp regulation when control parameter has to be decreased</t>
        </r>
        <r>
          <rPr>
            <b/>
            <sz val="9"/>
            <color indexed="81"/>
            <rFont val="Tahoma"/>
            <family val="2"/>
          </rPr>
          <t xml:space="preserve">
Bit 3 : </t>
        </r>
        <r>
          <rPr>
            <sz val="9"/>
            <color indexed="81"/>
            <rFont val="Tahoma"/>
            <family val="2"/>
          </rPr>
          <t>Enable return with histeresis</t>
        </r>
        <r>
          <rPr>
            <b/>
            <sz val="9"/>
            <color indexed="81"/>
            <rFont val="Tahoma"/>
            <family val="2"/>
          </rPr>
          <t xml:space="preserve">
Bit 4 : </t>
        </r>
        <r>
          <rPr>
            <sz val="9"/>
            <color indexed="81"/>
            <rFont val="Tahoma"/>
            <family val="2"/>
          </rPr>
          <t>Enable output saturation on value imposed by Ostart when I &lt; Istart</t>
        </r>
        <r>
          <rPr>
            <b/>
            <sz val="9"/>
            <color indexed="81"/>
            <rFont val="Tahoma"/>
            <family val="2"/>
          </rPr>
          <t xml:space="preserve">
Bit 8-15 : </t>
        </r>
        <r>
          <rPr>
            <sz val="9"/>
            <color indexed="81"/>
            <rFont val="Tahoma"/>
            <family val="2"/>
          </rPr>
          <t>Position of the flag that signals the derating effective application on the PCOM derating register bit-mask (0-31)</t>
        </r>
        <r>
          <rPr>
            <b/>
            <sz val="9"/>
            <color indexed="81"/>
            <rFont val="Tahoma"/>
            <family val="2"/>
          </rPr>
          <t xml:space="preserve">
Bit 16-23 : </t>
        </r>
        <r>
          <rPr>
            <sz val="9"/>
            <color indexed="81"/>
            <rFont val="Tahoma"/>
            <family val="2"/>
          </rPr>
          <t>Position of the flag that signals the derating effective application on the external protocol derating register bit-mask (0-31) (Ex. The derating register used in the CMD 153 of the Aurora RS485 protocol)</t>
        </r>
        <r>
          <rPr>
            <b/>
            <sz val="9"/>
            <color indexed="81"/>
            <rFont val="Tahoma"/>
            <family val="2"/>
          </rPr>
          <t xml:space="preserve">
Bit 24-31 : </t>
        </r>
        <r>
          <rPr>
            <sz val="9"/>
            <color indexed="81"/>
            <rFont val="Tahoma"/>
            <family val="2"/>
          </rPr>
          <t>Percentile value of the input measure STOP value used as return's value from the histeresis</t>
        </r>
      </text>
    </comment>
    <comment ref="D521" authorId="1" shapeId="0" xr:uid="{00000000-0006-0000-0900-000089000000}">
      <text>
        <r>
          <rPr>
            <b/>
            <sz val="9"/>
            <color indexed="81"/>
            <rFont val="Tahoma"/>
            <family val="2"/>
          </rPr>
          <t>Meacci:</t>
        </r>
        <r>
          <rPr>
            <sz val="9"/>
            <color indexed="81"/>
            <rFont val="Tahoma"/>
            <family val="2"/>
          </rPr>
          <t xml:space="preserve">
Bit 0 : OTH protection 0
Bit 1 : OTH protection 1
Bit 2 : OTH protection 2
Bit 3 : OTH protection 3
Bit 4 : OTH protection 4
Bit 5 : OTH protection 5
Bit 6 : OTH protection 6
Bit 7 : OTH protection 7
Bit 8 : OTH protection 8
Bit 9 : OTH protection 9
Bit 10 : OTH protection 10
Bit 11 : Reserved
Bit 12 : Reserved
Bit 13 : Reserved
Bit 14 : Reserved
Bit 15 : Reserved
Bit 16 : UTH protection 0
Bit 17 : UTH protection 1
Bit 18 : UTH protection 2
Bit 19 : UTH protection 3
Bit 20 : UTH protection 4
Bit 21 : UTH protection 5
Bit 22 : UTH protection 6
Bit 23 : UTH protection 7
Bit 24 : UTH protection 8
Bit 25 : UTH protection 9
Bit 26 : UTH protection 10
Bit 27 : Reserved
Bit 28 : Reserved
Bit 29 : Reserved
Bit 30 : Reserved
Bit 31 : Reserved</t>
        </r>
      </text>
    </comment>
    <comment ref="D522" authorId="1" shapeId="0" xr:uid="{00000000-0006-0000-0900-00008A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27" authorId="1" shapeId="0" xr:uid="{00000000-0006-0000-0900-00008B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32" authorId="1" shapeId="0" xr:uid="{00000000-0006-0000-0900-00008C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37" authorId="1" shapeId="0" xr:uid="{00000000-0006-0000-0900-00008D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42" authorId="1" shapeId="0" xr:uid="{00000000-0006-0000-0900-00008E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47" authorId="1" shapeId="0" xr:uid="{00000000-0006-0000-0900-00008F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52" authorId="1" shapeId="0" xr:uid="{00000000-0006-0000-0900-000090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57" authorId="1" shapeId="0" xr:uid="{00000000-0006-0000-0900-000091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62" authorId="1" shapeId="0" xr:uid="{00000000-0006-0000-0900-000092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67" authorId="1" shapeId="0" xr:uid="{00000000-0006-0000-0900-000093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72" authorId="1" shapeId="0" xr:uid="{00000000-0006-0000-0900-000094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77" authorId="1" shapeId="0" xr:uid="{00000000-0006-0000-0900-000095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82" authorId="1" shapeId="0" xr:uid="{00000000-0006-0000-0900-000096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87" authorId="1" shapeId="0" xr:uid="{00000000-0006-0000-0900-000097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92" authorId="1" shapeId="0" xr:uid="{00000000-0006-0000-0900-000098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597" authorId="1" shapeId="0" xr:uid="{00000000-0006-0000-0900-000099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02" authorId="1" shapeId="0" xr:uid="{00000000-0006-0000-0900-00009A000000}">
      <text>
        <r>
          <rPr>
            <b/>
            <sz val="9"/>
            <color indexed="81"/>
            <rFont val="Tahoma"/>
            <family val="2"/>
          </rPr>
          <t>Meacci:</t>
        </r>
        <r>
          <rPr>
            <sz val="9"/>
            <color indexed="81"/>
            <rFont val="Tahoma"/>
            <family val="2"/>
          </rPr>
          <t xml:space="preserve">
Bit 0 : Fan control 0
Bit 1 : Fan control 1
Bit 2 : Fan control 2
Bit 3 : Fan control 3
Bit 4 : Fan control 4
Bit 5 : Fan control 5
Bit 6 : Fan control 6
Bit 7 : Fan control 7
Bit 8 : Fan control 8
Bit 9 : Fan control 9
Bit 10 : Fan control 10
Bit 11 : Fan control 11
Bit 12 : Fan control 12
Bit 13 : Fan control 13
Bit 14 : Fan control 14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603" authorId="1" shapeId="0" xr:uid="{00000000-0006-0000-0900-00009B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04" authorId="1" shapeId="0" xr:uid="{00000000-0006-0000-0900-00009C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05" authorId="1" shapeId="0" xr:uid="{00000000-0006-0000-0900-00009D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06" authorId="1" shapeId="0" xr:uid="{00000000-0006-0000-0900-00009E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07" authorId="1" shapeId="0" xr:uid="{00000000-0006-0000-0900-00009F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10" authorId="1" shapeId="0" xr:uid="{00000000-0006-0000-0900-0000A0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11" authorId="1" shapeId="0" xr:uid="{00000000-0006-0000-0900-0000A1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12" authorId="1" shapeId="0" xr:uid="{00000000-0006-0000-0900-0000A2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13" authorId="1" shapeId="0" xr:uid="{00000000-0006-0000-0900-0000A3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14" authorId="1" shapeId="0" xr:uid="{00000000-0006-0000-0900-0000A4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17" authorId="1" shapeId="0" xr:uid="{00000000-0006-0000-0900-0000A5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18" authorId="1" shapeId="0" xr:uid="{00000000-0006-0000-0900-0000A6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19" authorId="1" shapeId="0" xr:uid="{00000000-0006-0000-0900-0000A7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19" authorId="1" shapeId="0" xr:uid="{00000000-0006-0000-0900-0000A8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20" authorId="1" shapeId="0" xr:uid="{00000000-0006-0000-0900-0000A9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24" authorId="1" shapeId="0" xr:uid="{00000000-0006-0000-0900-0000AA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25" authorId="1" shapeId="0" xr:uid="{00000000-0006-0000-0900-0000AB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E625" authorId="1" shapeId="0" xr:uid="{00000000-0006-0000-0900-0000A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26" authorId="1" shapeId="0" xr:uid="{00000000-0006-0000-0900-0000AD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26" authorId="1" shapeId="0" xr:uid="{00000000-0006-0000-0900-0000AE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31" authorId="1" shapeId="0" xr:uid="{00000000-0006-0000-0900-0000AF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31" authorId="1" shapeId="0" xr:uid="{00000000-0006-0000-0900-0000B0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32" authorId="1" shapeId="0" xr:uid="{00000000-0006-0000-0900-0000B1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E632" authorId="1" shapeId="0" xr:uid="{00000000-0006-0000-0900-0000B2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33" authorId="1" shapeId="0" xr:uid="{00000000-0006-0000-0900-0000B3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38" authorId="1" shapeId="0" xr:uid="{00000000-0006-0000-0900-0000B4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38" authorId="1" shapeId="0" xr:uid="{00000000-0006-0000-0900-0000B5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39" authorId="1" shapeId="0" xr:uid="{00000000-0006-0000-0900-0000B6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40" authorId="1" shapeId="0" xr:uid="{00000000-0006-0000-0900-0000B7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43" authorId="1" shapeId="0" xr:uid="{00000000-0006-0000-0900-0000B8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45" authorId="1" shapeId="0" xr:uid="{00000000-0006-0000-0900-0000B9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46" authorId="1" shapeId="0" xr:uid="{00000000-0006-0000-0900-0000BA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47" authorId="1" shapeId="0" xr:uid="{00000000-0006-0000-0900-0000BB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49" authorId="1" shapeId="0" xr:uid="{00000000-0006-0000-0900-0000B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50" authorId="1" shapeId="0" xr:uid="{00000000-0006-0000-0900-0000BD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52" authorId="1" shapeId="0" xr:uid="{00000000-0006-0000-0900-0000BE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53" authorId="1" shapeId="0" xr:uid="{00000000-0006-0000-0900-0000BF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54" authorId="1" shapeId="0" xr:uid="{00000000-0006-0000-0900-0000C0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55" authorId="1" shapeId="0" xr:uid="{00000000-0006-0000-0900-0000C1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56" authorId="1" shapeId="0" xr:uid="{00000000-0006-0000-0900-0000C2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59" authorId="1" shapeId="0" xr:uid="{00000000-0006-0000-0900-0000C3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60" authorId="1" shapeId="0" xr:uid="{00000000-0006-0000-0900-0000C4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61" authorId="1" shapeId="0" xr:uid="{00000000-0006-0000-0900-0000C5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61" authorId="1" shapeId="0" xr:uid="{00000000-0006-0000-0900-0000C6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62" authorId="1" shapeId="0" xr:uid="{00000000-0006-0000-0900-0000C7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66" authorId="1" shapeId="0" xr:uid="{00000000-0006-0000-0900-0000C8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67" authorId="1" shapeId="0" xr:uid="{00000000-0006-0000-0900-0000C9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E667" authorId="1" shapeId="0" xr:uid="{00000000-0006-0000-0900-0000CA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68" authorId="1" shapeId="0" xr:uid="{00000000-0006-0000-0900-0000CB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68" authorId="1" shapeId="0" xr:uid="{00000000-0006-0000-0900-0000C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73" authorId="1" shapeId="0" xr:uid="{00000000-0006-0000-0900-0000CD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73" authorId="1" shapeId="0" xr:uid="{00000000-0006-0000-0900-0000CE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74" authorId="1" shapeId="0" xr:uid="{00000000-0006-0000-0900-0000CF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E674" authorId="1" shapeId="0" xr:uid="{00000000-0006-0000-0900-0000D0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75" authorId="1" shapeId="0" xr:uid="{00000000-0006-0000-0900-0000D1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80" authorId="1" shapeId="0" xr:uid="{00000000-0006-0000-0900-0000D2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80" authorId="1" shapeId="0" xr:uid="{00000000-0006-0000-0900-0000D3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81" authorId="1" shapeId="0" xr:uid="{00000000-0006-0000-0900-0000D4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82" authorId="1" shapeId="0" xr:uid="{00000000-0006-0000-0900-0000D5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85" authorId="1" shapeId="0" xr:uid="{00000000-0006-0000-0900-0000D6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87" authorId="1" shapeId="0" xr:uid="{00000000-0006-0000-0900-0000D7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D688" authorId="1" shapeId="0" xr:uid="{00000000-0006-0000-0900-0000D8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89" authorId="1" shapeId="0" xr:uid="{00000000-0006-0000-0900-0000D9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91" authorId="1" shapeId="0" xr:uid="{00000000-0006-0000-0900-0000DA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92" authorId="1" shapeId="0" xr:uid="{00000000-0006-0000-0900-0000DB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94" authorId="1" shapeId="0" xr:uid="{00000000-0006-0000-0900-0000DC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94" authorId="1" shapeId="0" xr:uid="{00000000-0006-0000-0900-0000DD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695" authorId="1" shapeId="0" xr:uid="{00000000-0006-0000-0900-0000DE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696" authorId="1" shapeId="0" xr:uid="{00000000-0006-0000-0900-0000DF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698" authorId="1" shapeId="0" xr:uid="{00000000-0006-0000-0900-0000E0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699" authorId="1" shapeId="0" xr:uid="{00000000-0006-0000-0900-0000E1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701" authorId="1" shapeId="0" xr:uid="{00000000-0006-0000-0900-0000E2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701" authorId="1" shapeId="0" xr:uid="{00000000-0006-0000-0900-0000E3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702" authorId="1" shapeId="0" xr:uid="{00000000-0006-0000-0900-0000E4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703" authorId="1" shapeId="0" xr:uid="{00000000-0006-0000-0900-0000E5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705" authorId="1" shapeId="0" xr:uid="{00000000-0006-0000-0900-0000E6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706" authorId="1" shapeId="0" xr:uid="{00000000-0006-0000-0900-0000E7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708" authorId="1" shapeId="0" xr:uid="{00000000-0006-0000-0900-0000E8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control PCOM cmd index (see CMD 4)
</t>
        </r>
        <r>
          <rPr>
            <b/>
            <sz val="9"/>
            <color indexed="81"/>
            <rFont val="Tahoma"/>
            <family val="2"/>
          </rPr>
          <t>Owner is supervisor</t>
        </r>
        <r>
          <rPr>
            <sz val="9"/>
            <color indexed="81"/>
            <rFont val="Tahoma"/>
            <family val="2"/>
          </rPr>
          <t xml:space="preserve"> : The index of the HW fan control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708" authorId="1" shapeId="0" xr:uid="{00000000-0006-0000-0900-0000E9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709" authorId="1" shapeId="0" xr:uid="{00000000-0006-0000-0900-0000EA000000}">
      <text>
        <r>
          <rPr>
            <b/>
            <sz val="9"/>
            <color indexed="81"/>
            <rFont val="Tahoma"/>
            <family val="2"/>
          </rPr>
          <t>botarelli:</t>
        </r>
        <r>
          <rPr>
            <sz val="9"/>
            <color indexed="81"/>
            <rFont val="Tahoma"/>
            <family val="2"/>
          </rPr>
          <t xml:space="preserve">
Bit 0-15 : Measure </t>
        </r>
        <r>
          <rPr>
            <u/>
            <sz val="9"/>
            <color indexed="81"/>
            <rFont val="Tahoma"/>
            <family val="2"/>
          </rPr>
          <t>index</t>
        </r>
        <r>
          <rPr>
            <sz val="9"/>
            <color indexed="81"/>
            <rFont val="Tahoma"/>
            <family val="2"/>
          </rPr>
          <t xml:space="preserve"> (as defined by the POWERCOM std - see CMD 1)
Bit 16-23 : Measure </t>
        </r>
        <r>
          <rPr>
            <u/>
            <sz val="9"/>
            <color indexed="81"/>
            <rFont val="Tahoma"/>
            <family val="2"/>
          </rPr>
          <t>data-type</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most significant bit</t>
        </r>
        <r>
          <rPr>
            <sz val="9"/>
            <color indexed="81"/>
            <rFont val="Tahoma"/>
            <family val="2"/>
          </rPr>
          <t xml:space="preserve"> (7th) of the data-type field defines the derating-start policy based on the input measure value:
MSb = 0 : Derating starts if </t>
        </r>
        <r>
          <rPr>
            <b/>
            <sz val="9"/>
            <color indexed="81"/>
            <rFont val="Tahoma"/>
            <family val="2"/>
          </rPr>
          <t>Meas &gt; Meas_START</t>
        </r>
        <r>
          <rPr>
            <sz val="9"/>
            <color indexed="81"/>
            <rFont val="Tahoma"/>
            <family val="2"/>
          </rPr>
          <t xml:space="preserve">
MSb = 1 : Derating starts if </t>
        </r>
        <r>
          <rPr>
            <b/>
            <sz val="9"/>
            <color indexed="81"/>
            <rFont val="Tahoma"/>
            <family val="2"/>
          </rPr>
          <t>Meas &gt; Meas_STOP</t>
        </r>
        <r>
          <rPr>
            <sz val="9"/>
            <color indexed="81"/>
            <rFont val="Tahoma"/>
            <family val="2"/>
          </rPr>
          <t xml:space="preserve">
Bit 24-31 : Measure </t>
        </r>
        <r>
          <rPr>
            <u/>
            <sz val="9"/>
            <color indexed="81"/>
            <rFont val="Tahoma"/>
            <family val="2"/>
          </rPr>
          <t>owner device ID</t>
        </r>
        <r>
          <rPr>
            <sz val="9"/>
            <color indexed="81"/>
            <rFont val="Tahoma"/>
            <family val="2"/>
          </rPr>
          <t xml:space="preserve"> (as defined by the POWERCOM std - see CMD 1)
</t>
        </r>
        <r>
          <rPr>
            <b/>
            <sz val="9"/>
            <color indexed="81"/>
            <rFont val="Tahoma"/>
            <family val="2"/>
          </rPr>
          <t xml:space="preserve">NOTE: </t>
        </r>
        <r>
          <rPr>
            <sz val="9"/>
            <color indexed="81"/>
            <rFont val="Tahoma"/>
            <family val="2"/>
          </rPr>
          <t xml:space="preserve">The </t>
        </r>
        <r>
          <rPr>
            <u/>
            <sz val="9"/>
            <color indexed="81"/>
            <rFont val="Tahoma"/>
            <family val="2"/>
          </rPr>
          <t>owner device ID</t>
        </r>
        <r>
          <rPr>
            <sz val="9"/>
            <color indexed="81"/>
            <rFont val="Tahoma"/>
            <family val="2"/>
          </rPr>
          <t xml:space="preserve"> = 0xFF will be used for referencing the </t>
        </r>
        <r>
          <rPr>
            <u/>
            <sz val="9"/>
            <color indexed="81"/>
            <rFont val="Tahoma"/>
            <family val="2"/>
          </rPr>
          <t>internal measures list</t>
        </r>
        <r>
          <rPr>
            <sz val="9"/>
            <color indexed="81"/>
            <rFont val="Tahoma"/>
            <family val="2"/>
          </rPr>
          <t xml:space="preserve"> of the device that manages the system parameters (Ex. The Aurora CMD 59 measures system Supervisor)</t>
        </r>
      </text>
    </comment>
    <comment ref="D710" authorId="1" shapeId="0" xr:uid="{00000000-0006-0000-0900-0000EB000000}">
      <text>
        <r>
          <rPr>
            <b/>
            <sz val="9"/>
            <color indexed="81"/>
            <rFont val="Tahoma"/>
            <family val="2"/>
          </rPr>
          <t>botarelli:</t>
        </r>
        <r>
          <rPr>
            <sz val="9"/>
            <color indexed="81"/>
            <rFont val="Tahoma"/>
            <family val="2"/>
          </rPr>
          <t xml:space="preserve">
Bit 24-31 : Fan </t>
        </r>
        <r>
          <rPr>
            <u/>
            <sz val="9"/>
            <color indexed="81"/>
            <rFont val="Tahoma"/>
            <family val="2"/>
          </rPr>
          <t>owner device ID</t>
        </r>
        <r>
          <rPr>
            <sz val="9"/>
            <color indexed="81"/>
            <rFont val="Tahoma"/>
            <family val="2"/>
          </rPr>
          <t xml:space="preserve"> (as defined by the POWERCOM std - </t>
        </r>
        <r>
          <rPr>
            <u/>
            <sz val="9"/>
            <color indexed="81"/>
            <rFont val="Tahoma"/>
            <family val="2"/>
          </rPr>
          <t xml:space="preserve">if the value is </t>
        </r>
        <r>
          <rPr>
            <b/>
            <u/>
            <sz val="9"/>
            <color indexed="81"/>
            <rFont val="Tahoma"/>
            <family val="2"/>
          </rPr>
          <t>255</t>
        </r>
        <r>
          <rPr>
            <u/>
            <sz val="9"/>
            <color indexed="81"/>
            <rFont val="Tahoma"/>
            <family val="2"/>
          </rPr>
          <t xml:space="preserve"> then the ctrl owner is the supervisor itself</t>
        </r>
        <r>
          <rPr>
            <sz val="9"/>
            <color indexed="81"/>
            <rFont val="Tahoma"/>
            <family val="2"/>
          </rPr>
          <t xml:space="preserve">)
Bit 0-15 : 
</t>
        </r>
        <r>
          <rPr>
            <b/>
            <sz val="9"/>
            <color indexed="81"/>
            <rFont val="Tahoma"/>
            <family val="2"/>
          </rPr>
          <t xml:space="preserve">Owner is an ext. PCOM device : </t>
        </r>
        <r>
          <rPr>
            <sz val="9"/>
            <color indexed="81"/>
            <rFont val="Tahoma"/>
            <family val="2"/>
          </rPr>
          <t xml:space="preserve">Fan speed measure index (see CMD 1)
</t>
        </r>
        <r>
          <rPr>
            <b/>
            <sz val="9"/>
            <color indexed="81"/>
            <rFont val="Tahoma"/>
            <family val="2"/>
          </rPr>
          <t>Owner is supervisor</t>
        </r>
        <r>
          <rPr>
            <sz val="9"/>
            <color indexed="81"/>
            <rFont val="Tahoma"/>
            <family val="2"/>
          </rPr>
          <t xml:space="preserve"> : The index of the HW fan speed read channel (see </t>
        </r>
        <r>
          <rPr>
            <b/>
            <sz val="9"/>
            <color indexed="81"/>
            <rFont val="Tahoma"/>
            <family val="2"/>
          </rPr>
          <t>IO_profile...</t>
        </r>
        <r>
          <rPr>
            <sz val="9"/>
            <color indexed="81"/>
            <rFont val="Tahoma"/>
            <family val="2"/>
          </rPr>
          <t xml:space="preserve"> source code)
Bit 16-23 : 
</t>
        </r>
        <r>
          <rPr>
            <b/>
            <sz val="9"/>
            <color indexed="81"/>
            <rFont val="Tahoma"/>
            <family val="2"/>
          </rPr>
          <t xml:space="preserve">Owner is an ext. PCOM device : </t>
        </r>
        <r>
          <rPr>
            <sz val="9"/>
            <color indexed="81"/>
            <rFont val="Tahoma"/>
            <family val="2"/>
          </rPr>
          <t xml:space="preserve">Fan control PCOM cmd data-type (see CMD 4)
</t>
        </r>
        <r>
          <rPr>
            <b/>
            <sz val="9"/>
            <color indexed="81"/>
            <rFont val="Tahoma"/>
            <family val="2"/>
          </rPr>
          <t xml:space="preserve">Owner is supervisor : </t>
        </r>
        <r>
          <rPr>
            <sz val="9"/>
            <color indexed="81"/>
            <rFont val="Tahoma"/>
            <family val="2"/>
          </rPr>
          <t xml:space="preserve">Always </t>
        </r>
        <r>
          <rPr>
            <u/>
            <sz val="9"/>
            <color indexed="81"/>
            <rFont val="Tahoma"/>
            <family val="2"/>
          </rPr>
          <t>UInt32</t>
        </r>
        <r>
          <rPr>
            <sz val="9"/>
            <color indexed="81"/>
            <rFont val="Tahoma"/>
            <family val="2"/>
          </rPr>
          <t xml:space="preserve"> (4)</t>
        </r>
      </text>
    </comment>
    <comment ref="E712" authorId="1" shapeId="0" xr:uid="{00000000-0006-0000-0900-0000EC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E713" authorId="1" shapeId="0" xr:uid="{00000000-0006-0000-0900-0000ED000000}">
      <text>
        <r>
          <rPr>
            <b/>
            <sz val="9"/>
            <color indexed="81"/>
            <rFont val="Tahoma"/>
            <family val="2"/>
          </rPr>
          <t>botarelli:</t>
        </r>
        <r>
          <rPr>
            <sz val="9"/>
            <color indexed="81"/>
            <rFont val="Tahoma"/>
            <family val="2"/>
          </rPr>
          <t xml:space="preserve">
The unit for the input measure refers to the selected </t>
        </r>
        <r>
          <rPr>
            <u/>
            <sz val="9"/>
            <color indexed="81"/>
            <rFont val="Tahoma"/>
            <family val="2"/>
          </rPr>
          <t>measure ID</t>
        </r>
        <r>
          <rPr>
            <sz val="9"/>
            <color indexed="81"/>
            <rFont val="Tahoma"/>
            <family val="2"/>
          </rPr>
          <t xml:space="preserve"> (see CMD 1)</t>
        </r>
      </text>
    </comment>
    <comment ref="D717" authorId="1" shapeId="0" xr:uid="{00000000-0006-0000-0900-0000EE000000}">
      <text>
        <r>
          <rPr>
            <b/>
            <sz val="9"/>
            <color indexed="81"/>
            <rFont val="Tahoma"/>
            <family val="2"/>
          </rPr>
          <t>Baud-rate codes:</t>
        </r>
        <r>
          <rPr>
            <sz val="9"/>
            <color indexed="81"/>
            <rFont val="Tahoma"/>
            <family val="2"/>
          </rPr>
          <t xml:space="preserve">
0:2400
1:4800
2:9600
3:19200
4:34800
5:57600
6:115200</t>
        </r>
      </text>
    </comment>
    <comment ref="D718" authorId="4" shapeId="0" xr:uid="{00000000-0006-0000-0900-0000EF000000}">
      <text>
        <r>
          <rPr>
            <b/>
            <sz val="9"/>
            <color indexed="81"/>
            <rFont val="Tahoma"/>
            <family val="2"/>
          </rPr>
          <t>Protocol codes:</t>
        </r>
        <r>
          <rPr>
            <sz val="9"/>
            <color indexed="81"/>
            <rFont val="Tahoma"/>
            <family val="2"/>
          </rPr>
          <t xml:space="preserve">
0:Aurora (slave)
1:Modbus RTU (slave)
</t>
        </r>
      </text>
    </comment>
    <comment ref="D719" authorId="1" shapeId="0" xr:uid="{00000000-0006-0000-0900-0000F0000000}">
      <text>
        <r>
          <rPr>
            <b/>
            <sz val="9"/>
            <color indexed="81"/>
            <rFont val="Tahoma"/>
            <family val="2"/>
          </rPr>
          <t>Parity codes:</t>
        </r>
        <r>
          <rPr>
            <sz val="9"/>
            <color indexed="81"/>
            <rFont val="Tahoma"/>
            <family val="2"/>
          </rPr>
          <t xml:space="preserve">
0 = No parity
1 = Even parity
2 = Odd parity</t>
        </r>
      </text>
    </comment>
    <comment ref="D721" authorId="1" shapeId="0" xr:uid="{00000000-0006-0000-0900-0000F1000000}">
      <text>
        <r>
          <rPr>
            <b/>
            <sz val="9"/>
            <color indexed="81"/>
            <rFont val="Tahoma"/>
            <family val="2"/>
          </rPr>
          <t>Baud-rate codes:</t>
        </r>
        <r>
          <rPr>
            <sz val="9"/>
            <color indexed="81"/>
            <rFont val="Tahoma"/>
            <family val="2"/>
          </rPr>
          <t xml:space="preserve">
0:2400
1:4800
2:9600
3:19200
4:34800
5:57600
6:115200</t>
        </r>
      </text>
    </comment>
    <comment ref="D722" authorId="4" shapeId="0" xr:uid="{00000000-0006-0000-0900-0000F2000000}">
      <text>
        <r>
          <rPr>
            <b/>
            <sz val="9"/>
            <color indexed="81"/>
            <rFont val="Tahoma"/>
            <family val="2"/>
          </rPr>
          <t>Protocol codes:</t>
        </r>
        <r>
          <rPr>
            <sz val="9"/>
            <color indexed="81"/>
            <rFont val="Tahoma"/>
            <family val="2"/>
          </rPr>
          <t xml:space="preserve">
0:Aurora (slave)
1:Modbus RTU (slave)
</t>
        </r>
      </text>
    </comment>
    <comment ref="D723" authorId="1" shapeId="0" xr:uid="{00000000-0006-0000-0900-0000F3000000}">
      <text>
        <r>
          <rPr>
            <b/>
            <sz val="9"/>
            <color indexed="81"/>
            <rFont val="Tahoma"/>
            <family val="2"/>
          </rPr>
          <t>Parity codes:</t>
        </r>
        <r>
          <rPr>
            <sz val="9"/>
            <color indexed="81"/>
            <rFont val="Tahoma"/>
            <family val="2"/>
          </rPr>
          <t xml:space="preserve">
0 = No parity
1 = Even parity
2 = Odd parity</t>
        </r>
      </text>
    </comment>
    <comment ref="D724" authorId="6" shapeId="0" xr:uid="{00000000-0006-0000-0900-0000F4000000}">
      <text>
        <r>
          <rPr>
            <b/>
            <sz val="9"/>
            <color indexed="81"/>
            <rFont val="Tahoma"/>
            <family val="2"/>
          </rPr>
          <t>Turchini Francesco:</t>
        </r>
        <r>
          <rPr>
            <sz val="9"/>
            <color indexed="81"/>
            <rFont val="Tahoma"/>
            <family val="2"/>
          </rPr>
          <t xml:space="preserve">
Bit 0 : DIN 0
Bit 1 : DIN 1
Bit 2 : DIN 2
Bit 3 : DIN 3
Bit 4 : DIN 4
Bit 5 : DIN 5
Bit 6 : DIN 6
Bit 7 : DIN 7
Bit 8 : DIN 8
Bit 9 : DIN 9
Bit 10 : DIN 10
Bit 11 : DIN 11
Bit 12 : DIN 12
Bit 13 : DIN 13
Bit 14 : DIN 14
Bit 15 : DIN 15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25" authorId="6" shapeId="0" xr:uid="{00000000-0006-0000-0900-0000F5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27" authorId="6" shapeId="0" xr:uid="{00000000-0006-0000-0900-0000F600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28" authorId="6" shapeId="0" xr:uid="{00000000-0006-0000-0900-0000F7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30" authorId="6" shapeId="0" xr:uid="{00000000-0006-0000-0900-0000F800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31" authorId="6" shapeId="0" xr:uid="{00000000-0006-0000-0900-0000F9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33" authorId="6" shapeId="0" xr:uid="{00000000-0006-0000-0900-0000FA00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34" authorId="6" shapeId="0" xr:uid="{00000000-0006-0000-0900-0000FB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36" authorId="6" shapeId="0" xr:uid="{00000000-0006-0000-0900-0000FC00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37" authorId="6" shapeId="0" xr:uid="{00000000-0006-0000-0900-0000FD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39" authorId="6" shapeId="0" xr:uid="{00000000-0006-0000-0900-0000FE00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40" authorId="6" shapeId="0" xr:uid="{00000000-0006-0000-0900-0000FF00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42" authorId="6" shapeId="0" xr:uid="{00000000-0006-0000-0900-000000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43" authorId="6" shapeId="0" xr:uid="{00000000-0006-0000-0900-000001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45" authorId="6" shapeId="0" xr:uid="{00000000-0006-0000-0900-000002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46" authorId="6" shapeId="0" xr:uid="{00000000-0006-0000-0900-000003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48" authorId="6" shapeId="0" xr:uid="{00000000-0006-0000-0900-000004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49" authorId="6" shapeId="0" xr:uid="{00000000-0006-0000-0900-000005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51" authorId="6" shapeId="0" xr:uid="{00000000-0006-0000-0900-000006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52" authorId="6" shapeId="0" xr:uid="{00000000-0006-0000-0900-000007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54" authorId="6" shapeId="0" xr:uid="{00000000-0006-0000-0900-000008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55" authorId="6" shapeId="0" xr:uid="{00000000-0006-0000-0900-000009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57" authorId="6" shapeId="0" xr:uid="{00000000-0006-0000-0900-00000A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58" authorId="6" shapeId="0" xr:uid="{00000000-0006-0000-0900-00000B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60" authorId="6" shapeId="0" xr:uid="{00000000-0006-0000-0900-00000C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61" authorId="6" shapeId="0" xr:uid="{00000000-0006-0000-0900-00000D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63" authorId="6" shapeId="0" xr:uid="{00000000-0006-0000-0900-00000E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64" authorId="6" shapeId="0" xr:uid="{00000000-0006-0000-0900-00000F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66" authorId="6" shapeId="0" xr:uid="{00000000-0006-0000-0900-000010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67" authorId="6" shapeId="0" xr:uid="{00000000-0006-0000-0900-000011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69" authorId="6" shapeId="0" xr:uid="{00000000-0006-0000-0900-000012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70" authorId="6" shapeId="0" xr:uid="{00000000-0006-0000-0900-000013010000}">
      <text>
        <r>
          <rPr>
            <b/>
            <sz val="9"/>
            <color indexed="81"/>
            <rFont val="Tahoma"/>
            <family val="2"/>
          </rPr>
          <t>Turchini Francesco:</t>
        </r>
        <r>
          <rPr>
            <sz val="9"/>
            <color indexed="81"/>
            <rFont val="Tahoma"/>
            <family val="2"/>
          </rPr>
          <t xml:space="preserve">
0 = Remote-Off
1 = StandAlone
65536 = Custom function 0
65537 = Custom function 1
...</t>
        </r>
      </text>
    </comment>
    <comment ref="D772" authorId="6" shapeId="0" xr:uid="{00000000-0006-0000-0900-000014010000}">
      <text>
        <r>
          <rPr>
            <b/>
            <sz val="9"/>
            <color indexed="81"/>
            <rFont val="Tahoma"/>
            <family val="2"/>
          </rPr>
          <t>Turchini Francesco:</t>
        </r>
        <r>
          <rPr>
            <sz val="9"/>
            <color indexed="81"/>
            <rFont val="Tahoma"/>
            <family val="2"/>
          </rPr>
          <t xml:space="preserve">
Bit 0 : Polarity Input
Bit 1 : Low to High Transition
Bit 2 : High to Low Transition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73" authorId="6" shapeId="0" xr:uid="{00000000-0006-0000-0900-000015010000}">
      <text>
        <r>
          <rPr>
            <b/>
            <sz val="9"/>
            <color indexed="81"/>
            <rFont val="Tahoma"/>
            <family val="2"/>
          </rPr>
          <t>Turchini Francesco:</t>
        </r>
        <r>
          <rPr>
            <sz val="9"/>
            <color indexed="81"/>
            <rFont val="Tahoma"/>
            <family val="2"/>
          </rPr>
          <t xml:space="preserve">
Bit 0 : DIN 0
Bit 1 : DIN 1
Bit 2 : DIN 2
Bit 3 : DIN 3
Bit 4 : DIN 4
Bit 5 : DIN 5
Bit 6 : DIN 6
Bit 7 : DIN 7
Bit 8 : DIN 8
Bit 9 : DIN 9
Bit 10 : DIN 10
Bit 11 : DIN 11
Bit 12 : DIN 12
Bit 13 : DIN 13
Bit 14 : DIN 14
Bit 15 : DIN 15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774" authorId="6" shapeId="0" xr:uid="{00000000-0006-0000-0900-000016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77" authorId="6" shapeId="0" xr:uid="{00000000-0006-0000-0900-000017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80" authorId="6" shapeId="0" xr:uid="{00000000-0006-0000-0900-000018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83" authorId="6" shapeId="0" xr:uid="{00000000-0006-0000-0900-000019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86" authorId="6" shapeId="0" xr:uid="{00000000-0006-0000-0900-00001A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89" authorId="6" shapeId="0" xr:uid="{00000000-0006-0000-0900-00001B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92" authorId="6" shapeId="0" xr:uid="{00000000-0006-0000-0900-00001C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95" authorId="6" shapeId="0" xr:uid="{00000000-0006-0000-0900-00001D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798" authorId="6" shapeId="0" xr:uid="{00000000-0006-0000-0900-00001E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01" authorId="6" shapeId="0" xr:uid="{00000000-0006-0000-0900-00001F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04" authorId="6" shapeId="0" xr:uid="{00000000-0006-0000-0900-000020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07" authorId="6" shapeId="0" xr:uid="{00000000-0006-0000-0900-000021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10" authorId="6" shapeId="0" xr:uid="{00000000-0006-0000-0900-000022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13" authorId="6" shapeId="0" xr:uid="{00000000-0006-0000-0900-000023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16" authorId="6" shapeId="0" xr:uid="{00000000-0006-0000-0900-000024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19" authorId="6" shapeId="0" xr:uid="{00000000-0006-0000-0900-000025010000}">
      <text>
        <r>
          <rPr>
            <b/>
            <sz val="9"/>
            <color indexed="81"/>
            <rFont val="Tahoma"/>
            <family val="2"/>
          </rPr>
          <t>Turchini Francesco:</t>
        </r>
        <r>
          <rPr>
            <sz val="9"/>
            <color indexed="81"/>
            <rFont val="Tahoma"/>
            <family val="2"/>
          </rPr>
          <t xml:space="preserve">
0 = Alarm-Contact (production)
1 = Alarm-Contact (alarm ALL - no-latch)
2 = Alarm-Contact (alarm configurable - no-latch)
3 = Alarm-Contact (crepuscolar)
4 = Alarm-Contact (alarm ALL - latch)
5 = Alarm-Contact (alarm configurable - latch)
6 = Alarm-Contact (alarm configurable - matrix)
65536 = Custom function 0
65537 = Custom function 1
...</t>
        </r>
      </text>
    </comment>
    <comment ref="D822" authorId="1" shapeId="0" xr:uid="{00000000-0006-0000-0900-000026010000}">
      <text>
        <r>
          <rPr>
            <b/>
            <sz val="9"/>
            <color indexed="81"/>
            <rFont val="Tahoma"/>
            <family val="2"/>
          </rPr>
          <t>botarelli:</t>
        </r>
        <r>
          <rPr>
            <sz val="9"/>
            <color indexed="81"/>
            <rFont val="Tahoma"/>
            <family val="2"/>
          </rPr>
          <t xml:space="preserve">
Bit 0 : Reserved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823" authorId="1" shapeId="0" xr:uid="{00000000-0006-0000-0900-000027010000}">
      <text>
        <r>
          <rPr>
            <b/>
            <sz val="9"/>
            <color indexed="81"/>
            <rFont val="Tahoma"/>
            <family val="2"/>
          </rPr>
          <t>botarelli:</t>
        </r>
        <r>
          <rPr>
            <sz val="9"/>
            <color indexed="81"/>
            <rFont val="Tahoma"/>
            <family val="2"/>
          </rPr>
          <t xml:space="preserve">
0=No regulation
1=Apply user P/Pmax set-point</t>
        </r>
      </text>
    </comment>
    <comment ref="D826" authorId="1" shapeId="0" xr:uid="{00000000-0006-0000-0900-000028010000}">
      <text>
        <r>
          <rPr>
            <b/>
            <sz val="9"/>
            <color indexed="81"/>
            <rFont val="Tahoma"/>
            <family val="2"/>
          </rPr>
          <t>botarelli:</t>
        </r>
        <r>
          <rPr>
            <sz val="9"/>
            <color indexed="81"/>
            <rFont val="Tahoma"/>
            <family val="2"/>
          </rPr>
          <t xml:space="preserve">
0=Slope mode
1=Trip-time mode</t>
        </r>
      </text>
    </comment>
    <comment ref="D827" authorId="1" shapeId="0" xr:uid="{00000000-0006-0000-0900-000029010000}">
      <text>
        <r>
          <rPr>
            <b/>
            <sz val="9"/>
            <color indexed="81"/>
            <rFont val="Tahoma"/>
            <family val="2"/>
          </rPr>
          <t>botarelli:</t>
        </r>
        <r>
          <rPr>
            <sz val="9"/>
            <color indexed="81"/>
            <rFont val="Tahoma"/>
            <family val="2"/>
          </rPr>
          <t xml:space="preserve">
Bit 0 : COS-PHI sign inverted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828" authorId="1" shapeId="0" xr:uid="{00000000-0006-0000-0900-00002A010000}">
      <text>
        <r>
          <rPr>
            <b/>
            <sz val="9"/>
            <color indexed="81"/>
            <rFont val="Tahoma"/>
            <family val="2"/>
          </rPr>
          <t>botarelli:</t>
        </r>
        <r>
          <rPr>
            <sz val="9"/>
            <color indexed="81"/>
            <rFont val="Tahoma"/>
            <family val="2"/>
          </rPr>
          <t xml:space="preserve">
0=No regulation
2-3=Q set-point
4=Cos-Phi set-point
9=Cos-Phi=f(P)
10=Q=f(U)
11=Slovenian</t>
        </r>
      </text>
    </comment>
    <comment ref="D831" authorId="1" shapeId="0" xr:uid="{00000000-0006-0000-0900-00002B010000}">
      <text>
        <r>
          <rPr>
            <b/>
            <sz val="9"/>
            <color indexed="81"/>
            <rFont val="Tahoma"/>
            <family val="2"/>
          </rPr>
          <t>botarelli:</t>
        </r>
        <r>
          <rPr>
            <sz val="9"/>
            <color indexed="81"/>
            <rFont val="Tahoma"/>
            <family val="2"/>
          </rPr>
          <t xml:space="preserve">
0=Slope mode
1=Trip-time mode</t>
        </r>
      </text>
    </comment>
    <comment ref="D832" authorId="1" shapeId="0" xr:uid="{00000000-0006-0000-0900-00002C010000}">
      <text>
        <r>
          <rPr>
            <b/>
            <sz val="9"/>
            <color indexed="81"/>
            <rFont val="Tahoma"/>
            <family val="2"/>
          </rPr>
          <t>botarelli:</t>
        </r>
        <r>
          <rPr>
            <sz val="9"/>
            <color indexed="81"/>
            <rFont val="Tahoma"/>
            <family val="2"/>
          </rPr>
          <t xml:space="preserve">
A value of 0 </t>
        </r>
        <r>
          <rPr>
            <u/>
            <sz val="9"/>
            <color indexed="81"/>
            <rFont val="Tahoma"/>
            <family val="2"/>
          </rPr>
          <t>disables</t>
        </r>
        <r>
          <rPr>
            <sz val="9"/>
            <color indexed="81"/>
            <rFont val="Tahoma"/>
            <family val="2"/>
          </rPr>
          <t xml:space="preserve"> the threshold</t>
        </r>
      </text>
    </comment>
    <comment ref="D833" authorId="1" shapeId="0" xr:uid="{00000000-0006-0000-0900-00002D010000}">
      <text>
        <r>
          <rPr>
            <b/>
            <sz val="9"/>
            <color indexed="81"/>
            <rFont val="Tahoma"/>
            <family val="2"/>
          </rPr>
          <t>botarelli:</t>
        </r>
        <r>
          <rPr>
            <sz val="9"/>
            <color indexed="81"/>
            <rFont val="Tahoma"/>
            <family val="2"/>
          </rPr>
          <t xml:space="preserve">
A value of 0 </t>
        </r>
        <r>
          <rPr>
            <u/>
            <sz val="9"/>
            <color indexed="81"/>
            <rFont val="Tahoma"/>
            <family val="2"/>
          </rPr>
          <t>disables</t>
        </r>
        <r>
          <rPr>
            <sz val="9"/>
            <color indexed="81"/>
            <rFont val="Tahoma"/>
            <family val="2"/>
          </rPr>
          <t xml:space="preserve"> the threshold</t>
        </r>
      </text>
    </comment>
    <comment ref="D834" authorId="1" shapeId="0" xr:uid="{00000000-0006-0000-0900-00002E010000}">
      <text>
        <r>
          <rPr>
            <b/>
            <sz val="9"/>
            <color indexed="81"/>
            <rFont val="Tahoma"/>
            <family val="2"/>
          </rPr>
          <t>botarelli:</t>
        </r>
        <r>
          <rPr>
            <sz val="9"/>
            <color indexed="81"/>
            <rFont val="Tahoma"/>
            <family val="2"/>
          </rPr>
          <t xml:space="preserve">
A value of 0 </t>
        </r>
        <r>
          <rPr>
            <u/>
            <sz val="9"/>
            <color indexed="81"/>
            <rFont val="Tahoma"/>
            <family val="2"/>
          </rPr>
          <t>disables</t>
        </r>
        <r>
          <rPr>
            <sz val="9"/>
            <color indexed="81"/>
            <rFont val="Tahoma"/>
            <family val="2"/>
          </rPr>
          <t xml:space="preserve"> the threshold</t>
        </r>
      </text>
    </comment>
    <comment ref="D835" authorId="1" shapeId="0" xr:uid="{00000000-0006-0000-0900-00002F010000}">
      <text>
        <r>
          <rPr>
            <b/>
            <sz val="9"/>
            <color indexed="81"/>
            <rFont val="Tahoma"/>
            <family val="2"/>
          </rPr>
          <t>botarelli:</t>
        </r>
        <r>
          <rPr>
            <sz val="9"/>
            <color indexed="81"/>
            <rFont val="Tahoma"/>
            <family val="2"/>
          </rPr>
          <t xml:space="preserve">
A value of 0 </t>
        </r>
        <r>
          <rPr>
            <u/>
            <sz val="9"/>
            <color indexed="81"/>
            <rFont val="Tahoma"/>
            <family val="2"/>
          </rPr>
          <t>disables</t>
        </r>
        <r>
          <rPr>
            <sz val="9"/>
            <color indexed="81"/>
            <rFont val="Tahoma"/>
            <family val="2"/>
          </rPr>
          <t xml:space="preserve"> the threshold</t>
        </r>
      </text>
    </comment>
    <comment ref="D967" authorId="1" shapeId="0" xr:uid="{00000000-0006-0000-0900-000030010000}">
      <text>
        <r>
          <rPr>
            <b/>
            <sz val="9"/>
            <color indexed="81"/>
            <rFont val="Tahoma"/>
            <family val="2"/>
          </rPr>
          <t>botarelli:</t>
        </r>
        <r>
          <rPr>
            <sz val="9"/>
            <color indexed="81"/>
            <rFont val="Tahoma"/>
            <family val="2"/>
          </rPr>
          <t xml:space="preserve">
Bit 0 : Mask communication error (E005) when ALL PCOM nodes are found off-line
Bit 1 : Enter low-power mode in stand-by state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968" authorId="1" shapeId="0" xr:uid="{00000000-0006-0000-0900-000031010000}">
      <text>
        <r>
          <rPr>
            <b/>
            <sz val="9"/>
            <color indexed="81"/>
            <rFont val="Tahoma"/>
            <family val="2"/>
          </rPr>
          <t>botarelli:</t>
        </r>
        <r>
          <rPr>
            <sz val="9"/>
            <color indexed="81"/>
            <rFont val="Tahoma"/>
            <family val="2"/>
          </rPr>
          <t xml:space="preserve">
- If communication error (E005) is not masked then this time represents the timeout for the error when ALL PCOM nodes are found off-line
- If communication error (E005) is masked then this time represents the timeout for entering the low-power mode in stand-by state</t>
        </r>
      </text>
    </comment>
    <comment ref="D969" authorId="1" shapeId="0" xr:uid="{00000000-0006-0000-0900-000032010000}">
      <text>
        <r>
          <rPr>
            <b/>
            <sz val="9"/>
            <color indexed="81"/>
            <rFont val="Tahoma"/>
            <family val="2"/>
          </rPr>
          <t>botarelli:</t>
        </r>
        <r>
          <rPr>
            <sz val="9"/>
            <color indexed="81"/>
            <rFont val="Tahoma"/>
            <family val="2"/>
          </rPr>
          <t xml:space="preserve">
Bit 0 : AFD management enable
Bit 1 : AFD check enable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970" authorId="6" shapeId="0" xr:uid="{00000000-0006-0000-0900-000033010000}">
      <text>
        <r>
          <rPr>
            <b/>
            <sz val="9"/>
            <color indexed="81"/>
            <rFont val="Tahoma"/>
            <family val="2"/>
          </rPr>
          <t>Turchini Francesco:</t>
        </r>
        <r>
          <rPr>
            <sz val="9"/>
            <color indexed="81"/>
            <rFont val="Tahoma"/>
            <family val="2"/>
          </rPr>
          <t xml:space="preserve">
number of up-count ticks threshold [100 us] before signal an arc fault</t>
        </r>
      </text>
    </comment>
    <comment ref="D971" authorId="6" shapeId="0" xr:uid="{00000000-0006-0000-0900-000034010000}">
      <text>
        <r>
          <rPr>
            <b/>
            <sz val="9"/>
            <color indexed="81"/>
            <rFont val="Tahoma"/>
            <family val="2"/>
          </rPr>
          <t>Turchini Francesco:</t>
        </r>
        <r>
          <rPr>
            <sz val="9"/>
            <color indexed="81"/>
            <rFont val="Tahoma"/>
            <family val="2"/>
          </rPr>
          <t xml:space="preserve">
number of down-count ticks threshold [100 us] before signal a generic fault</t>
        </r>
      </text>
    </comment>
    <comment ref="D972" authorId="6" shapeId="0" xr:uid="{00000000-0006-0000-0900-000035010000}">
      <text>
        <r>
          <rPr>
            <b/>
            <sz val="9"/>
            <color indexed="81"/>
            <rFont val="Tahoma"/>
            <family val="2"/>
          </rPr>
          <t>Turchini Francesco:</t>
        </r>
        <r>
          <rPr>
            <sz val="9"/>
            <color indexed="81"/>
            <rFont val="Tahoma"/>
            <family val="2"/>
          </rPr>
          <t xml:space="preserve">
number of down-count ticks threshold [100 us] before signal a generic fault</t>
        </r>
      </text>
    </comment>
    <comment ref="D973" authorId="1" shapeId="0" xr:uid="{00000000-0006-0000-0900-000036010000}">
      <text>
        <r>
          <rPr>
            <b/>
            <sz val="9"/>
            <color indexed="81"/>
            <rFont val="Tahoma"/>
            <family val="2"/>
          </rPr>
          <t>botarelli:</t>
        </r>
        <r>
          <rPr>
            <sz val="9"/>
            <color indexed="81"/>
            <rFont val="Tahoma"/>
            <family val="2"/>
          </rPr>
          <t xml:space="preserve">
Bit 0-7 : First day of the week
- 0 : Sunday
- 1 : Monday
- 3-255 : Not valid
Bit 8-31 : Reserved</t>
        </r>
      </text>
    </comment>
    <comment ref="D1601" authorId="1" shapeId="0" xr:uid="{00000000-0006-0000-0900-000037010000}">
      <text>
        <r>
          <rPr>
            <b/>
            <sz val="9"/>
            <color indexed="81"/>
            <rFont val="Tahoma"/>
            <family val="2"/>
          </rPr>
          <t>botarelli:</t>
        </r>
        <r>
          <rPr>
            <sz val="9"/>
            <color indexed="81"/>
            <rFont val="Tahoma"/>
            <family val="2"/>
          </rPr>
          <t xml:space="preserve">
0 : English
1 : Italian
2 : German
3 : Spanish
4 : French
5 : Czech
6 : Dutch</t>
        </r>
      </text>
    </comment>
    <comment ref="D1603" authorId="1" shapeId="0" xr:uid="{00000000-0006-0000-0900-000038010000}">
      <text>
        <r>
          <rPr>
            <b/>
            <sz val="9"/>
            <color indexed="81"/>
            <rFont val="Tahoma"/>
            <family val="2"/>
          </rPr>
          <t>botarelli:</t>
        </r>
        <r>
          <rPr>
            <sz val="9"/>
            <color indexed="81"/>
            <rFont val="Tahoma"/>
            <family val="2"/>
          </rPr>
          <t xml:space="preserve">
Range [0 - 9]</t>
        </r>
      </text>
    </comment>
    <comment ref="D1604" authorId="1" shapeId="0" xr:uid="{00000000-0006-0000-0900-000039010000}">
      <text>
        <r>
          <rPr>
            <b/>
            <sz val="9"/>
            <color indexed="81"/>
            <rFont val="Tahoma"/>
            <family val="2"/>
          </rPr>
          <t>botarelli:</t>
        </r>
        <r>
          <rPr>
            <sz val="9"/>
            <color indexed="81"/>
            <rFont val="Tahoma"/>
            <family val="2"/>
          </rPr>
          <t xml:space="preserve">
Range [0 - 9]</t>
        </r>
      </text>
    </comment>
    <comment ref="D1605" authorId="1" shapeId="0" xr:uid="{00000000-0006-0000-0900-00003A010000}">
      <text>
        <r>
          <rPr>
            <b/>
            <sz val="9"/>
            <color indexed="81"/>
            <rFont val="Tahoma"/>
            <family val="2"/>
          </rPr>
          <t>botarelli:</t>
        </r>
        <r>
          <rPr>
            <sz val="9"/>
            <color indexed="81"/>
            <rFont val="Tahoma"/>
            <family val="2"/>
          </rPr>
          <t xml:space="preserve">
0 : Always off
1 : Always on
2 : Auto off</t>
        </r>
      </text>
    </comment>
    <comment ref="D1608" authorId="1" shapeId="0" xr:uid="{00000000-0006-0000-0900-00003B010000}">
      <text>
        <r>
          <rPr>
            <b/>
            <sz val="9"/>
            <color indexed="81"/>
            <rFont val="Tahoma"/>
            <family val="2"/>
          </rPr>
          <t>botarelli:</t>
        </r>
        <r>
          <rPr>
            <sz val="9"/>
            <color indexed="81"/>
            <rFont val="Tahoma"/>
            <family val="2"/>
          </rPr>
          <t xml:space="preserve">
Bit 0 : Stay in recovery after any alarm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609" authorId="6" shapeId="0" xr:uid="{00000000-0006-0000-0900-00003C010000}">
      <text>
        <r>
          <rPr>
            <b/>
            <sz val="9"/>
            <color indexed="81"/>
            <rFont val="Tahoma"/>
            <family val="2"/>
          </rPr>
          <t>Turchini Francesco:</t>
        </r>
        <r>
          <rPr>
            <sz val="9"/>
            <color indexed="81"/>
            <rFont val="Tahoma"/>
            <family val="2"/>
          </rPr>
          <t xml:space="preserve">
Time to hold close a Relay before read the voltage measure between relays poles</t>
        </r>
      </text>
    </comment>
    <comment ref="D1610" authorId="6" shapeId="0" xr:uid="{00000000-0006-0000-0900-00003D010000}">
      <text>
        <r>
          <rPr>
            <b/>
            <sz val="9"/>
            <color indexed="81"/>
            <rFont val="Tahoma"/>
            <family val="2"/>
          </rPr>
          <t>Turchini Francesco:</t>
        </r>
        <r>
          <rPr>
            <sz val="9"/>
            <color indexed="81"/>
            <rFont val="Tahoma"/>
            <family val="2"/>
          </rPr>
          <t xml:space="preserve">
Minimum voltage value necessary to consider test relay OK</t>
        </r>
      </text>
    </comment>
    <comment ref="D1611" authorId="6" shapeId="0" xr:uid="{00000000-0006-0000-0900-00003E010000}">
      <text>
        <r>
          <rPr>
            <b/>
            <sz val="9"/>
            <color indexed="81"/>
            <rFont val="Tahoma"/>
            <family val="2"/>
          </rPr>
          <t>Turchini Francesco:</t>
        </r>
        <r>
          <rPr>
            <sz val="9"/>
            <color indexed="81"/>
            <rFont val="Tahoma"/>
            <family val="2"/>
          </rPr>
          <t xml:space="preserve">
Delay time to wait for with RISO relay close (to permit charger of various board capacity) before to make a new read of Voltage on relay poles</t>
        </r>
      </text>
    </comment>
    <comment ref="D1612" authorId="6" shapeId="0" xr:uid="{00000000-0006-0000-0900-00003F010000}">
      <text>
        <r>
          <rPr>
            <b/>
            <sz val="9"/>
            <color indexed="81"/>
            <rFont val="Tahoma"/>
            <family val="2"/>
          </rPr>
          <t>Turchini Francesco:</t>
        </r>
        <r>
          <rPr>
            <sz val="9"/>
            <color indexed="81"/>
            <rFont val="Tahoma"/>
            <family val="2"/>
          </rPr>
          <t xml:space="preserve">
Minimum voltage variation to consider test relay OK with relay RISO closed</t>
        </r>
      </text>
    </comment>
    <comment ref="D1613" authorId="6" shapeId="0" xr:uid="{00000000-0006-0000-0900-000040010000}">
      <text>
        <r>
          <rPr>
            <b/>
            <sz val="11"/>
            <color indexed="81"/>
            <rFont val="Tahoma"/>
            <family val="2"/>
          </rPr>
          <t>Turchini Francesco:</t>
        </r>
        <r>
          <rPr>
            <sz val="11"/>
            <color indexed="81"/>
            <rFont val="Tahoma"/>
            <family val="2"/>
          </rPr>
          <t xml:space="preserve">
Bit 0 : Allowed  Relay Board ID = 0
Bit 1 :  Allowed  Relay Board ID = 1
Bit 2 : Allowed  Relay Board ID = 2
Bit 3 : Allowed  Relay Board ID = 3
Bit 4 : Allowed  Relay Board ID = 4
Bit 5 : Allowed  Relay Board ID = 5
Bit 6 : Allowed  Relay Board ID = 6
Bit 7 : Allowed  Relay Board ID = 7
Bit 8 : Allowed  Relay Board ID = 8
Bit 9 : Allowed  Relay Board ID = 9
Bit 10 : Allowed  Relay Board ID = 10
Bit 11 : Allowed  Relay Board ID = 11
Bit 12 : Allowed  Relay Board ID = 12
Bit 13 : Allowed  Relay Board ID = 13
Bit 14 : Allowed  Relay Board ID = 14
Bit 15 : Allowed  Relay Board ID = 15
Bit 16 : Allowed  Relay Board ID = 16
Bit 17 : Allowed  Relay Board ID = 17
Bit 18 : Allowed  Relay Board ID = 18
Bit 19 : Allowed  Relay Board ID = 19
Bit 20 : Allowed  Relay Board ID = 20
Bit 21 : Allowed  Relay Board ID = 21
Bit 22 : Allowed  Relay Board ID = 22
Bit 23 : Allowed  Relay Board ID = 23
Bit 24 : Allowed  Relay Board ID = 24
Bit 25 : Allowed  Relay Board ID = 25
Bit 26 : Allowed  Relay Board ID = 26
Bit 27 : Allowed  Relay Board ID = 27
Bit 28 : Allowed  Relay Board ID = 28
Bit 29 : Allowed  Relay Board ID = 29
Bit 30 : Allowed  Relay Board ID = 30
Bit 31 : Allowed  Relay Board ID = 31</t>
        </r>
      </text>
    </comment>
    <comment ref="D1614" authorId="7" shapeId="0" xr:uid="{00000000-0006-0000-0900-000041010000}">
      <text>
        <r>
          <rPr>
            <b/>
            <sz val="9"/>
            <color indexed="81"/>
            <rFont val="Tahoma"/>
            <family val="2"/>
          </rPr>
          <t xml:space="preserve">Central Inv.:
</t>
        </r>
        <r>
          <rPr>
            <sz val="9"/>
            <color indexed="81"/>
            <rFont val="Tahoma"/>
            <family val="2"/>
          </rPr>
          <t xml:space="preserve">bit 0 : Bulk voltage loop enable
</t>
        </r>
      </text>
    </comment>
    <comment ref="D1639" authorId="1" shapeId="0" xr:uid="{00000000-0006-0000-0900-000042010000}">
      <text>
        <r>
          <rPr>
            <b/>
            <sz val="9"/>
            <color indexed="81"/>
            <rFont val="Tahoma"/>
            <family val="2"/>
          </rPr>
          <t>botarelli:</t>
        </r>
        <r>
          <rPr>
            <sz val="9"/>
            <color indexed="81"/>
            <rFont val="Tahoma"/>
            <family val="2"/>
          </rPr>
          <t xml:space="preserve">
Bit 0 : System stop after bundle check fault enable
Bit 1 : FW backup on targets enable
Bit 2 : Update on equal versions enable
Bit 3 : Skip update version check enable
Bit 4-7 : Reserved
Bit 8-15 : GS reload policy for internal updates
Bit 16-31 : Reserved</t>
        </r>
      </text>
    </comment>
    <comment ref="D1640" authorId="2" shapeId="0" xr:uid="{00000000-0006-0000-0900-000043010000}">
      <text>
        <r>
          <rPr>
            <b/>
            <sz val="8"/>
            <color indexed="81"/>
            <rFont val="Tahoma"/>
            <family val="2"/>
          </rPr>
          <t>Meacci:
Bit 0 : PWM control 0
Bit 1 : PWM control 1
Bit 2 : PWM control 2
Bit 3 : PWM control 3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641" authorId="2" shapeId="0" xr:uid="{00000000-0006-0000-0900-000044010000}">
      <text>
        <r>
          <rPr>
            <b/>
            <sz val="8"/>
            <color indexed="81"/>
            <rFont val="Tahoma"/>
            <family val="2"/>
          </rPr>
          <t>Meacci Lorenzo:
Bit 0-15 : Measure index (as defined by the POWERCOM std - see CMD 1)
Bit 16-23 : Measure data-type (as defined by the POWERCOM std - see CMD 1)
Bit 24-31 : Measure owner device ID (as defined by the POWERCOM std - see CMD 1)(it has to be equal to 0xFF)
NOTE: The owner device ID = 0xFF will be used for referencing the internal measures list of the device that manages the system parameters (Ex. The Aurora CMD 59 measures system Supervisor)</t>
        </r>
      </text>
    </comment>
    <comment ref="D1642" authorId="2" shapeId="0" xr:uid="{00000000-0006-0000-0900-000045010000}">
      <text>
        <r>
          <rPr>
            <b/>
            <sz val="8"/>
            <color indexed="81"/>
            <rFont val="Tahoma"/>
            <family val="2"/>
          </rPr>
          <t>Meacci Lorenzo:
Bit 0-15 : the index of the used HW PWM control timer
Bit 16-23 : always UInt32 (4)
Bit 24-31 : PWM timer owner device ID (as defined by the POWERCOM std - if the value is 255 then the owner is the supervisor itself)(it has to be equal to 0xFF)</t>
        </r>
      </text>
    </comment>
    <comment ref="D1644" authorId="2" shapeId="0" xr:uid="{00000000-0006-0000-0900-000046010000}">
      <text>
        <r>
          <rPr>
            <b/>
            <sz val="8"/>
            <color indexed="81"/>
            <rFont val="Tahoma"/>
            <family val="2"/>
          </rPr>
          <t>Meacci Lorenzo:
Bit 0-2 : PWM timer prescaler value
Bit 3-4 : PWM timer clock edge select value
Bit 5-7 : PWM timer counter clear value
Bit 8-11 : PWM timer capture edge value
Bit 12-15 : PWM timer capture edge duty value
Bit 16-31 : Reserved</t>
        </r>
      </text>
    </comment>
    <comment ref="D1645" authorId="2" shapeId="0" xr:uid="{00000000-0006-0000-0900-000047010000}">
      <text>
        <r>
          <rPr>
            <b/>
            <sz val="8"/>
            <color indexed="81"/>
            <rFont val="Tahoma"/>
            <family val="2"/>
          </rPr>
          <t>Meacci Lorenzo:
Bit 0-15 : Measure index (as defined by the POWERCOM std - see CMD 1)
Bit 16-23 : Measure data-type (as defined by the POWERCOM std - see CMD 1)
Bit 24-31 : Measure owner device ID (as defined by the POWERCOM std - see CMD 1)(it has to be equal to 0xFF)
NOTE: The owner device ID = 0xFF will be used for referencing the internal measures list of the device that manages the system parameters (Ex. The Aurora CMD 59 measures system Supervisor)</t>
        </r>
      </text>
    </comment>
    <comment ref="D1646" authorId="2" shapeId="0" xr:uid="{00000000-0006-0000-0900-000048010000}">
      <text>
        <r>
          <rPr>
            <b/>
            <sz val="8"/>
            <color indexed="81"/>
            <rFont val="Tahoma"/>
            <family val="2"/>
          </rPr>
          <t>Meacci Lorenzo:
Bit 0-15 : the index of the used HW PWM control timer
Bit 16-23 : always UInt32 (4)
Bit 24-31 : PWM timer owner device ID (as defined by the POWERCOM std - if the value is 255 then the owner is the supervisor itself)(it has to be equal to 0xFF)</t>
        </r>
      </text>
    </comment>
    <comment ref="D1648" authorId="2" shapeId="0" xr:uid="{00000000-0006-0000-0900-000049010000}">
      <text>
        <r>
          <rPr>
            <b/>
            <sz val="8"/>
            <color indexed="81"/>
            <rFont val="Tahoma"/>
            <family val="2"/>
          </rPr>
          <t>Meacci Lorenzo:
Bit 0-2 : PWM timer prescaler value
Bit 3-4 : PWM timer clock edge select value
Bit 5-7 : PWM timer counter clear value
Bit 8-11 : PWM timer capture edge value
Bit 12-15 : PWM timer capture edge duty value
Bit 16-31 : Reserved</t>
        </r>
      </text>
    </comment>
    <comment ref="D1649" authorId="2" shapeId="0" xr:uid="{00000000-0006-0000-0900-00004A010000}">
      <text>
        <r>
          <rPr>
            <b/>
            <sz val="8"/>
            <color indexed="81"/>
            <rFont val="Tahoma"/>
            <family val="2"/>
          </rPr>
          <t>Meacci Lorenzo:
Bit 0-15 : Measure index (as defined by the POWERCOM std - see CMD 1)
Bit 16-23 : Measure data-type (as defined by the POWERCOM std - see CMD 1)
Bit 24-31 : Measure owner device ID (as defined by the POWERCOM std - see CMD 1)(it has to be equal to 0xFF)
NOTE: The owner device ID = 0xFF will be used for referencing the internal measures list of the device that manages the system parameters (Ex. The Aurora CMD 59 measures system Supervisor)</t>
        </r>
      </text>
    </comment>
    <comment ref="D1650" authorId="2" shapeId="0" xr:uid="{00000000-0006-0000-0900-00004B010000}">
      <text>
        <r>
          <rPr>
            <b/>
            <sz val="8"/>
            <color indexed="81"/>
            <rFont val="Tahoma"/>
            <family val="2"/>
          </rPr>
          <t>Meacci Lorenzo:
Bit 0-15 : the index of the used HW PWM control timer
Bit 16-23 : always UInt32 (4)
Bit 24-31 : PWM timer owner device ID (as defined by the POWERCOM std - if the value is 255 then the owner is the supervisor itself)(it has to be equal to 0xFF)</t>
        </r>
      </text>
    </comment>
    <comment ref="D1652" authorId="2" shapeId="0" xr:uid="{00000000-0006-0000-0900-00004C010000}">
      <text>
        <r>
          <rPr>
            <b/>
            <sz val="8"/>
            <color indexed="81"/>
            <rFont val="Tahoma"/>
            <family val="2"/>
          </rPr>
          <t>Meacci Lorenzo:
Bit 0-2 : PWM timer prescaler value
Bit 3-4 : PWM timer clock edge select value
Bit 5-7 : PWM timer counter clear value
Bit 8-11 : PWM timer capture edge value
Bit 12-15 : PWM timer capture edge duty value
Bit 16-31 : Reserved</t>
        </r>
      </text>
    </comment>
    <comment ref="D1653" authorId="2" shapeId="0" xr:uid="{00000000-0006-0000-0900-00004D010000}">
      <text>
        <r>
          <rPr>
            <b/>
            <sz val="8"/>
            <color indexed="81"/>
            <rFont val="Tahoma"/>
            <family val="2"/>
          </rPr>
          <t>Meacci Lorenzo:
Bit 0-15 : Measure index (as defined by the POWERCOM std - see CMD 1)
Bit 16-23 : Measure data-type (as defined by the POWERCOM std - see CMD 1)
Bit 24-31 : Measure owner device ID (as defined by the POWERCOM std - see CMD 1)(it has to be equal to 0xFF)
NOTE: The owner device ID = 0xFF will be used for referencing the internal measures list of the device that manages the system parameters (Ex. The Aurora CMD 59 measures system Supervisor)</t>
        </r>
      </text>
    </comment>
    <comment ref="D1654" authorId="2" shapeId="0" xr:uid="{00000000-0006-0000-0900-00004E010000}">
      <text>
        <r>
          <rPr>
            <b/>
            <sz val="8"/>
            <color indexed="81"/>
            <rFont val="Tahoma"/>
            <family val="2"/>
          </rPr>
          <t>Meacci Lorenzo:
Bit 0-15 : the index of the used HW PWM control timer
Bit 16-23 : always UInt32 (4)
Bit 24-31 : PWM timer owner device ID (as defined by the POWERCOM std - if the value is 255 then the owner is the supervisor itself)(it has to be equal to 0xFF)</t>
        </r>
      </text>
    </comment>
    <comment ref="D1656" authorId="2" shapeId="0" xr:uid="{00000000-0006-0000-0900-00004F010000}">
      <text>
        <r>
          <rPr>
            <b/>
            <sz val="8"/>
            <color indexed="81"/>
            <rFont val="Tahoma"/>
            <family val="2"/>
          </rPr>
          <t>Meacci Lorenzo:
Bit 0-2 : PWM timer prescaler value
Bit 3-4 : PWM timer clock edge select value
Bit 5-7 : PWM timer counter clear value
Bit 8-11 : PWM timer capture edge value
Bit 12-15 : PWM timer capture edge duty value
Bit 16-31 : Reserved</t>
        </r>
      </text>
    </comment>
    <comment ref="D1673" authorId="1" shapeId="0" xr:uid="{00000000-0006-0000-0900-000050010000}">
      <text>
        <r>
          <rPr>
            <b/>
            <sz val="9"/>
            <color indexed="81"/>
            <rFont val="Tahoma"/>
            <family val="2"/>
          </rPr>
          <t>Meacci Lorenzo:</t>
        </r>
        <r>
          <rPr>
            <sz val="9"/>
            <color indexed="81"/>
            <rFont val="Tahoma"/>
            <family val="2"/>
          </rPr>
          <t xml:space="preserve">
Bit 0 : INTERCOM_BYPASS_EN
Bit 1 : INIT_BLOCK_BYPASS_EN
Bit 2 : POWER_MASTER_MODE_EN
Bit 3 : AI_MASTER_MODE_EN
Bit 4 : PWM_MASTER_MODE_EN
Bit 5 : FAN_SUPPLY_MANAGEMENT_EN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674" authorId="6" shapeId="0" xr:uid="{00000000-0006-0000-0900-000051010000}">
      <text>
        <r>
          <rPr>
            <b/>
            <sz val="9"/>
            <color indexed="81"/>
            <rFont val="Tahoma"/>
            <family val="2"/>
          </rPr>
          <t>Meacci Lorenzo:</t>
        </r>
        <r>
          <rPr>
            <sz val="9"/>
            <color indexed="81"/>
            <rFont val="Tahoma"/>
            <family val="2"/>
          </rPr>
          <t xml:space="preserve">
Time used to force in night mode the  passage in the supervisor init state</t>
        </r>
      </text>
    </comment>
    <comment ref="D1675" authorId="6" shapeId="0" xr:uid="{00000000-0006-0000-0900-000052010000}">
      <text>
        <r>
          <rPr>
            <b/>
            <sz val="9"/>
            <color indexed="81"/>
            <rFont val="Tahoma"/>
            <family val="2"/>
          </rPr>
          <t>Meacci Lorenzo:</t>
        </r>
        <r>
          <rPr>
            <sz val="9"/>
            <color indexed="81"/>
            <rFont val="Tahoma"/>
            <family val="2"/>
          </rPr>
          <t xml:space="preserve">
Time used to reset (at the morning) the alarm occurence counters</t>
        </r>
      </text>
    </comment>
    <comment ref="D1676" authorId="6" shapeId="0" xr:uid="{00000000-0006-0000-0900-000053010000}">
      <text>
        <r>
          <rPr>
            <b/>
            <sz val="9"/>
            <color indexed="81"/>
            <rFont val="Tahoma"/>
            <family val="2"/>
          </rPr>
          <t>Meacci Lorenzo:</t>
        </r>
        <r>
          <rPr>
            <sz val="9"/>
            <color indexed="81"/>
            <rFont val="Tahoma"/>
            <family val="2"/>
          </rPr>
          <t xml:space="preserve">
Time used to keep lit the fans after a fault occurrence</t>
        </r>
      </text>
    </comment>
    <comment ref="D1677" authorId="6" shapeId="0" xr:uid="{00000000-0006-0000-0900-000054010000}">
      <text>
        <r>
          <rPr>
            <b/>
            <sz val="9"/>
            <color indexed="81"/>
            <rFont val="Tahoma"/>
            <family val="2"/>
          </rPr>
          <t>Meacci Lorenzo:</t>
        </r>
        <r>
          <rPr>
            <sz val="9"/>
            <color indexed="81"/>
            <rFont val="Tahoma"/>
            <family val="2"/>
          </rPr>
          <t xml:space="preserve">
Awaited time before reporting a "Fan Stuck" fault</t>
        </r>
      </text>
    </comment>
    <comment ref="D1678" authorId="6" shapeId="0" xr:uid="{00000000-0006-0000-0900-000055010000}">
      <text>
        <r>
          <rPr>
            <b/>
            <sz val="9"/>
            <color indexed="81"/>
            <rFont val="Tahoma"/>
            <family val="2"/>
          </rPr>
          <t>Meacci Lorenzo:</t>
        </r>
        <r>
          <rPr>
            <sz val="9"/>
            <color indexed="81"/>
            <rFont val="Tahoma"/>
            <family val="2"/>
          </rPr>
          <t xml:space="preserve">
Time used to keep active the night mode before the commutation of the energy save output</t>
        </r>
      </text>
    </comment>
    <comment ref="D1681" authorId="2" shapeId="0" xr:uid="{00000000-0006-0000-0900-000056010000}">
      <text>
        <r>
          <rPr>
            <b/>
            <sz val="8"/>
            <color indexed="81"/>
            <rFont val="Tahoma"/>
            <family val="2"/>
          </rPr>
          <t>Bit 6 : SYS_CONTROLLER_COMM_ERR_MASK_EN</t>
        </r>
      </text>
    </comment>
    <comment ref="D1682" authorId="1" shapeId="0" xr:uid="{00000000-0006-0000-0900-000057010000}">
      <text>
        <r>
          <rPr>
            <b/>
            <sz val="9"/>
            <color indexed="81"/>
            <rFont val="Tahoma"/>
            <family val="2"/>
          </rPr>
          <t>Francesco Turchini:</t>
        </r>
        <r>
          <rPr>
            <sz val="9"/>
            <color indexed="81"/>
            <rFont val="Tahoma"/>
            <family val="2"/>
          </rPr>
          <t xml:space="preserve">
Bit 0 : Reserved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687" authorId="1" shapeId="0" xr:uid="{00000000-0006-0000-0900-000058010000}">
      <text>
        <r>
          <rPr>
            <b/>
            <sz val="9"/>
            <color indexed="81"/>
            <rFont val="Tahoma"/>
            <family val="2"/>
          </rPr>
          <t>botarelli:</t>
        </r>
        <r>
          <rPr>
            <sz val="9"/>
            <color indexed="81"/>
            <rFont val="Tahoma"/>
            <family val="2"/>
          </rPr>
          <t xml:space="preserve">
Bit 0 : Check general enebale
Bit 1 : Sequence sign check enable
Bit 2 : Target sequence sign (0 = Negative, 1 = Positive)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688" authorId="1" shapeId="0" xr:uid="{00000000-0006-0000-0900-000059010000}">
      <text>
        <r>
          <rPr>
            <b/>
            <sz val="10"/>
            <color indexed="81"/>
            <rFont val="Tahoma"/>
            <family val="2"/>
          </rPr>
          <t>Francesco Turchini:</t>
        </r>
        <r>
          <rPr>
            <sz val="10"/>
            <color indexed="81"/>
            <rFont val="Tahoma"/>
            <family val="2"/>
          </rPr>
          <t xml:space="preserve">
Bit 0 : Enable Smoke Sensor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701" authorId="1" shapeId="0" xr:uid="{00000000-0006-0000-0900-00005A010000}">
      <text>
        <r>
          <rPr>
            <b/>
            <sz val="10"/>
            <color indexed="81"/>
            <rFont val="Tahoma"/>
            <family val="2"/>
          </rPr>
          <t>Francesco Turchini:
Bit 0 : Stand Alone Enable ( 1 = Enabled)
Bit 1 : Reset user consent on system restart ( 1 = Enabled)
Bit 2 : Reset user consent on disconnection due LOM bit = 0 ( 1 = Enabled)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r>
          <rPr>
            <sz val="10"/>
            <color indexed="81"/>
            <rFont val="Tahoma"/>
            <family val="2"/>
          </rPr>
          <t xml:space="preserve">
</t>
        </r>
      </text>
    </comment>
    <comment ref="D1702" authorId="1" shapeId="0" xr:uid="{00000000-0006-0000-0900-00005B010000}">
      <text>
        <r>
          <rPr>
            <b/>
            <sz val="10"/>
            <color indexed="81"/>
            <rFont val="Tahoma"/>
            <family val="2"/>
          </rPr>
          <t>Francesco Turchini:</t>
        </r>
        <r>
          <rPr>
            <sz val="10"/>
            <color indexed="81"/>
            <rFont val="Tahoma"/>
            <family val="2"/>
          </rPr>
          <t xml:space="preserve">
Mode 0 : None (stand-alone disabled)
Mode 1 : Manual 1 (LOM check required)
Mode 2 : Manual 2 (LOM check not required)
Mode 2 : Auto
</t>
        </r>
      </text>
    </comment>
    <comment ref="D1703" authorId="6" shapeId="0" xr:uid="{00000000-0006-0000-0900-00005C010000}">
      <text>
        <r>
          <rPr>
            <b/>
            <sz val="9"/>
            <color indexed="81"/>
            <rFont val="Tahoma"/>
            <family val="2"/>
          </rPr>
          <t>Turchini Francesco:</t>
        </r>
        <r>
          <rPr>
            <sz val="9"/>
            <color indexed="81"/>
            <rFont val="Tahoma"/>
            <family val="2"/>
          </rPr>
          <t xml:space="preserve">
The stand-alone input will be associated to one of the available DIN (digital-input) configuration slots and the input management mode will be one of the following:
 Mode 2 : Stand-alone user consent
 Mode 3 : Stand-alone external alarm
</t>
        </r>
      </text>
    </comment>
    <comment ref="D1704" authorId="6" shapeId="0" xr:uid="{00000000-0006-0000-0900-00005D010000}">
      <text>
        <r>
          <rPr>
            <b/>
            <sz val="11"/>
            <color indexed="81"/>
            <rFont val="Tahoma"/>
            <family val="2"/>
          </rPr>
          <t>Turchini Francesco:</t>
        </r>
        <r>
          <rPr>
            <sz val="11"/>
            <color indexed="81"/>
            <rFont val="Tahoma"/>
            <family val="2"/>
          </rPr>
          <t xml:space="preserve">
This register maps the relays interface boards that can be used on the converter for the selected GRID standard.
One register will be provided for each available converter family. The register value will be associated to GRID standard (using the Global-Settings management).
The register will be formatted as a bit-mask with the following meaning:
- Bit 0 : Relays interface board with ID 0
- Bit 1 : Relays interface board with ID 1
...
- Bit 31 : Relays interface board with ID 31
If a bit is 0 then the corresponding relays interface board is NOT allowed for the current family/GRID.</t>
        </r>
        <r>
          <rPr>
            <sz val="9"/>
            <color indexed="81"/>
            <rFont val="Tahoma"/>
            <family val="2"/>
          </rPr>
          <t xml:space="preserve">
</t>
        </r>
      </text>
    </comment>
    <comment ref="D1731" authorId="1" shapeId="0" xr:uid="{00000000-0006-0000-0900-00005E010000}">
      <text>
        <r>
          <rPr>
            <b/>
            <sz val="9"/>
            <color indexed="81"/>
            <rFont val="Tahoma"/>
            <family val="2"/>
          </rPr>
          <t>botarelli:</t>
        </r>
        <r>
          <rPr>
            <sz val="9"/>
            <color indexed="81"/>
            <rFont val="Tahoma"/>
            <family val="2"/>
          </rPr>
          <t xml:space="preserve">
Bit 0 : General enebale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735" authorId="1" shapeId="0" xr:uid="{00000000-0006-0000-0900-00005F010000}">
      <text>
        <r>
          <rPr>
            <b/>
            <sz val="9"/>
            <color indexed="81"/>
            <rFont val="Tahoma"/>
            <family val="2"/>
          </rPr>
          <t>botarelli:</t>
        </r>
        <r>
          <rPr>
            <sz val="9"/>
            <color indexed="81"/>
            <rFont val="Tahoma"/>
            <family val="2"/>
          </rPr>
          <t xml:space="preserve">
Bit 0 : General enebale
Bit 1 : Reserved
Bit 2 : Reserved
Bit 3 : Reserved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 ref="D1738" authorId="1" shapeId="0" xr:uid="{00000000-0006-0000-0900-000060010000}">
      <text>
        <r>
          <rPr>
            <b/>
            <sz val="9"/>
            <color indexed="81"/>
            <rFont val="Tahoma"/>
            <family val="2"/>
          </rPr>
          <t>botarelli:</t>
        </r>
        <r>
          <rPr>
            <sz val="9"/>
            <color indexed="81"/>
            <rFont val="Tahoma"/>
            <family val="2"/>
          </rPr>
          <t xml:space="preserve">
Bit 0 : Stay in recovery after any alarm
Bit 1 : Skip AC relays self-test during the grid-tied connection phase
Bit 2 : Skip wait for ICOM ready during the system start-up phase
Bit 3 : Skip Timeout In Recovery function
Bit 4 : Reserved
Bit 5 : Reserved
Bit 6 : Reserved
Bit 7 : Reserved
Bit 8 : Reserved
Bit 9 : Reserved
Bit 10 : Reserved
Bit 11 : Reserved
Bit 12 : Reserved
Bit 13 : Reserved
Bit 14 : Reserved
Bit 15 : Reserved
Bit 16 : Reserved
Bit 17 : Reserved
Bit 18 : Reserved
Bit 19 : Reserved
Bit 20 : Reserved
Bit 21 : Reserved
Bit 22 : Reserved
Bit 23 : Reserved
Bit 24 : Reserved
Bit 25 : Reserved
Bit 26 : Reserved
Bit 27 : Reserved
Bit 28 : Reserved
Bit 29 : Reserved
Bit 30 : Reserved
Bit 31 : Reserved</t>
        </r>
      </text>
    </comment>
  </commentList>
</comments>
</file>

<file path=xl/sharedStrings.xml><?xml version="1.0" encoding="utf-8"?>
<sst xmlns="http://schemas.openxmlformats.org/spreadsheetml/2006/main" count="7664" uniqueCount="2883">
  <si>
    <t>INDEX</t>
  </si>
  <si>
    <t>DESCRIPTION</t>
  </si>
  <si>
    <t>DATE</t>
  </si>
  <si>
    <t>AUTHOR</t>
  </si>
  <si>
    <t>Prima emissione</t>
  </si>
  <si>
    <t>M.DiCecca</t>
  </si>
  <si>
    <t>aggiornate schede unit list e standard list e revisionate tutte le altre</t>
  </si>
  <si>
    <t>aggiornato e prima versione gestita nel programma aurora_ analyzer</t>
  </si>
  <si>
    <t>…….</t>
  </si>
  <si>
    <t>aggiunto foglio FlickerValue</t>
  </si>
  <si>
    <t>aggiornati nomi dei certificati</t>
  </si>
  <si>
    <t>aggiornati i nomi dei certificati</t>
  </si>
  <si>
    <t>aggiunti modelli PVI-250(500)</t>
  </si>
  <si>
    <t>aggiunti valori scalature pvi-6000 e pvi-4.2</t>
  </si>
  <si>
    <t>……..</t>
  </si>
  <si>
    <t>aggiunto trio-7.5</t>
  </si>
  <si>
    <t>aggiunti modelli centralizzati in aurora unit list</t>
  </si>
  <si>
    <t>aggiunti modelli ultra</t>
  </si>
  <si>
    <t>aggiunti standard japan 50 e 60 e EN50438 in Aurora_standardList</t>
  </si>
  <si>
    <t>aggiornati nomi modelli ultra</t>
  </si>
  <si>
    <r>
      <t xml:space="preserve">aggiunto modello </t>
    </r>
    <r>
      <rPr>
        <b/>
        <sz val="10"/>
        <rFont val="Arial"/>
        <family val="2"/>
      </rPr>
      <t>PVI-MODULE-390kVA</t>
    </r>
  </si>
  <si>
    <t>aggiornati id label scheda aurora_list allineati ai nomi nel variable matrix</t>
  </si>
  <si>
    <t>aggiornato nome certificato francia</t>
  </si>
  <si>
    <t>aggiunto standard france vrf residential</t>
  </si>
  <si>
    <t>Corrette famiglie TRIO 8.5</t>
  </si>
  <si>
    <t>L.Bellosi</t>
  </si>
  <si>
    <t>Inserita sche LossofMain e flicher TRIO-8.5</t>
  </si>
  <si>
    <t>Corretti Modelli PVI-280.0-TL e PVI-560.0-TL</t>
  </si>
  <si>
    <t>G.Testi</t>
  </si>
  <si>
    <t>Modificato id CINA</t>
  </si>
  <si>
    <t>Inserito modello PVI-13.8(11.0)-TL-OUTD</t>
  </si>
  <si>
    <t>adattato il file all'importazione da aurora dvt ver.72</t>
  </si>
  <si>
    <t>aggiunta scheda ShortCircuit</t>
  </si>
  <si>
    <t>aggiornamenti vari aurora protocol</t>
  </si>
  <si>
    <t>aggiornato aurora protocol e corretti nomi degli standard in Aurora_standardList</t>
  </si>
  <si>
    <t>Allineato documento a "DisplayLabels_NameStandards_rev7.xlsx".
Da oggi il presente documento verrà usato al posto del "DisplayLabels_NameStandards_rev7.xlsx" per portarne avanti uno soltanto.</t>
  </si>
  <si>
    <t>T. Bucci</t>
  </si>
  <si>
    <t>aggiornata lista Global State</t>
  </si>
  <si>
    <t>aggiornata scheda cmd_59 con etichette per il programma DVT</t>
  </si>
  <si>
    <t>aggiunti modelli UNO-8.5-7.5 e Reac-4.6-3.6</t>
  </si>
  <si>
    <t>aggiunti standard VDE0126-3W</t>
  </si>
  <si>
    <t>aggiornati foglio FlickerValue per UNO 2.5(2.0)</t>
  </si>
  <si>
    <t>S.Giovannetti</t>
  </si>
  <si>
    <t>aggiornati tutta la scheda aurora grid standards list</t>
  </si>
  <si>
    <t>Aggiunta scheda ModBus_React</t>
  </si>
  <si>
    <t>Aggiunte sche ModBus aggiornati format delle schede e riordinate aggiunti campi code in IsWind e IsTransformer, aggiunta scheda ModBus_InvType</t>
  </si>
  <si>
    <t>Aggiunte schede degli stati della batteria del react e caric RLC ancora da definire</t>
  </si>
  <si>
    <t>modificata lista cmd 59</t>
  </si>
  <si>
    <t>Aggiornata scheda Modbus_carcioRLC</t>
  </si>
  <si>
    <t>Aggiornata scheda gaurora standard list aggiornati cina a cina LV e cina cqc a cina HV modificato id india da q a 2</t>
  </si>
  <si>
    <t>Aggiornati label scheda ModBus RLC 30KVA</t>
  </si>
  <si>
    <t>Revisionati nomi degli standard JAPAN in JP nel foglio "Specchietto"</t>
  </si>
  <si>
    <t>D.Palumbo</t>
  </si>
  <si>
    <t>Revisionati fogli carico RLC3ph</t>
  </si>
  <si>
    <t>Attivati registri FC e IC Battery</t>
  </si>
  <si>
    <t>Allineata alla Mappa 0.13 del ModBus del BMS REACT</t>
  </si>
  <si>
    <t>Aggiornate pagine protocollo aurora V5.1.1</t>
  </si>
  <si>
    <t>Eliminate schede che non appartengono all'aurora protocol</t>
  </si>
  <si>
    <t>Inserito comando per gestione React</t>
  </si>
  <si>
    <t>Modificati nomi dei label delle misure dell'aurora</t>
  </si>
  <si>
    <t>Aggiunte misure sul comando 59 versione protocollo 5.1.5</t>
  </si>
  <si>
    <t>Aggiornati registri comando 78</t>
  </si>
  <si>
    <t>Aggiunte Energie comando 78, Self-Consumption e Self-Sufficiency comando 59</t>
  </si>
  <si>
    <t>……</t>
  </si>
  <si>
    <t>corretta label Urms1 e irms1 a mean</t>
  </si>
  <si>
    <t>Aggiornati gli Alarm_State</t>
  </si>
  <si>
    <t>21/07/2016</t>
  </si>
  <si>
    <t xml:space="preserve">Aggiornato lo sheet "cmd_59" con la lista delle grandezze reserved per il modello TRIO-50.0-TL-OUTD. </t>
  </si>
  <si>
    <t>Nello sheet "cmd_59" aggiunte le grandezze AUR_IDC3, AUR_PDC3 e AUR_UDC3 per TRIO-TM-50.0(60.0)-TL-OUTD.</t>
  </si>
  <si>
    <t>aggiunte colonne cmd_59 per supportare cmd 146</t>
  </si>
  <si>
    <t>Aggiunte letture DcInjection e Leakage su cmd 146</t>
  </si>
  <si>
    <t>Nello sheet "cmd_59" aggiunte le grandezze AUR_UDC4, AUR_IDC4, AUR_PDC4, AUR_UDC5, AUR_IDC5, AUR_PDC5, AUR_UDC6, AUR_IDC6, AUR_PDC6   per PVS-120.0-TL.</t>
  </si>
  <si>
    <t>G.Monti</t>
  </si>
  <si>
    <t>Nello sheet "cmd_59" in colonna "label_dvt", le misure relative alla componente DC Injection relative alle coppie [id=60,cmd=146] [id=61,cmd=146], [id=62,cmd=146] sono state rietichettate rispettivamente come AUR_Idc1, AUR_Idc2 e AUR_Idc3 </t>
  </si>
  <si>
    <t>F. Pelliccia</t>
  </si>
  <si>
    <t>Aggiunte misure cmd_59</t>
  </si>
  <si>
    <t>G.Lombardi</t>
  </si>
  <si>
    <t>Aggiunto codice allarme 161 "E093 - Generic HW Latch"</t>
  </si>
  <si>
    <t>Aggiunto misura cmd_59-254 "Voltage after LP filter in input of Volt-Watt Function"</t>
  </si>
  <si>
    <t>M.Cavallina</t>
  </si>
  <si>
    <t>Nello sheet "cmd_59" modificata id su AUR_UDC6 per PVS-120.0-TL e PVS-100-TL.</t>
  </si>
  <si>
    <t>Aggiunto misura cmd_146-384 "Freq.LP filter for Freq-Watt".</t>
  </si>
  <si>
    <t>Modificato nome inverter da TRIO-100.0 a PVS-120(100)-TL su sheet 'cmd_59 label' su id 192. 193, 194, 195, 196, 197, 198, 199, 204.</t>
  </si>
  <si>
    <t>Aggiunto misura cmd_59-255 "Voltage after LP filter in input of Volt-Var Function".
Revisionati nomi filtri LP di Volt-Watt, Freq-Watt e Volt-Var per compatibilità con programma ATP.</t>
  </si>
  <si>
    <t>id</t>
  </si>
  <si>
    <t>desc</t>
  </si>
  <si>
    <t>code</t>
  </si>
  <si>
    <t>No Alarm</t>
  </si>
  <si>
    <t>---</t>
  </si>
  <si>
    <t>Sun Low</t>
  </si>
  <si>
    <t>W001</t>
  </si>
  <si>
    <t>Input OC</t>
  </si>
  <si>
    <t>E001</t>
  </si>
  <si>
    <t>Input UV</t>
  </si>
  <si>
    <t>W002</t>
  </si>
  <si>
    <t>Input OV</t>
  </si>
  <si>
    <t>E002</t>
  </si>
  <si>
    <t>No Parameters</t>
  </si>
  <si>
    <t>E003</t>
  </si>
  <si>
    <t>Bulk OV</t>
  </si>
  <si>
    <t>E004</t>
  </si>
  <si>
    <t>Comm.Error</t>
  </si>
  <si>
    <t>E005</t>
  </si>
  <si>
    <t>Output OC</t>
  </si>
  <si>
    <t>E006</t>
  </si>
  <si>
    <t>IGBT Sat</t>
  </si>
  <si>
    <t>E007</t>
  </si>
  <si>
    <t>Bulk UV</t>
  </si>
  <si>
    <t>W011</t>
  </si>
  <si>
    <t>Internal error</t>
  </si>
  <si>
    <t>E009</t>
  </si>
  <si>
    <t>Grid fault</t>
  </si>
  <si>
    <t>W003</t>
  </si>
  <si>
    <t>E010</t>
  </si>
  <si>
    <t>Ramp Fault</t>
  </si>
  <si>
    <t>E011</t>
  </si>
  <si>
    <t>Dc/Dc Fail</t>
  </si>
  <si>
    <t>E012</t>
  </si>
  <si>
    <t>Wrong input mode</t>
  </si>
  <si>
    <t>E013</t>
  </si>
  <si>
    <t>Ground Fault</t>
  </si>
  <si>
    <t>Over Temp.</t>
  </si>
  <si>
    <t>E014</t>
  </si>
  <si>
    <t>Bulk Cap Fail</t>
  </si>
  <si>
    <t>E015</t>
  </si>
  <si>
    <t>Inverter Fail</t>
  </si>
  <si>
    <t>E016</t>
  </si>
  <si>
    <t>Start Timeout</t>
  </si>
  <si>
    <t>E017</t>
  </si>
  <si>
    <t>Leak fault</t>
  </si>
  <si>
    <t>E018</t>
  </si>
  <si>
    <t>AC feed forward</t>
  </si>
  <si>
    <t>E049</t>
  </si>
  <si>
    <t>Ileak sens.fail</t>
  </si>
  <si>
    <t>E019</t>
  </si>
  <si>
    <t>DcDc Fail</t>
  </si>
  <si>
    <t>Self Test Error 1</t>
  </si>
  <si>
    <t>E020</t>
  </si>
  <si>
    <t>Self Test Error 2</t>
  </si>
  <si>
    <t>E021</t>
  </si>
  <si>
    <t>Self Test Error 3</t>
  </si>
  <si>
    <t>Self Test Error 4</t>
  </si>
  <si>
    <t>E022</t>
  </si>
  <si>
    <t>DC injection</t>
  </si>
  <si>
    <t>E023</t>
  </si>
  <si>
    <t>Grid OV</t>
  </si>
  <si>
    <t>W004</t>
  </si>
  <si>
    <t>Grid UV</t>
  </si>
  <si>
    <t>W005</t>
  </si>
  <si>
    <t>Grid OF</t>
  </si>
  <si>
    <t>W006</t>
  </si>
  <si>
    <t>Grid UF</t>
  </si>
  <si>
    <t>W007</t>
  </si>
  <si>
    <t>Z grid Hi</t>
  </si>
  <si>
    <t>W008</t>
  </si>
  <si>
    <t>E024</t>
  </si>
  <si>
    <t>Riso Low</t>
  </si>
  <si>
    <t>E025</t>
  </si>
  <si>
    <t>Vref Error</t>
  </si>
  <si>
    <t>E026</t>
  </si>
  <si>
    <t>Error Meas V</t>
  </si>
  <si>
    <t>E027</t>
  </si>
  <si>
    <t>Error Meas F</t>
  </si>
  <si>
    <t>E028</t>
  </si>
  <si>
    <t>Mid bulk OV</t>
  </si>
  <si>
    <t>E029</t>
  </si>
  <si>
    <t>Error Meas Ileak</t>
  </si>
  <si>
    <t>E030</t>
  </si>
  <si>
    <t>Error Read V</t>
  </si>
  <si>
    <t>E031</t>
  </si>
  <si>
    <t>Error Read I</t>
  </si>
  <si>
    <t>E032</t>
  </si>
  <si>
    <t>No power curve</t>
  </si>
  <si>
    <t>W009</t>
  </si>
  <si>
    <t>Fan fault</t>
  </si>
  <si>
    <t>W010</t>
  </si>
  <si>
    <t>Undertemperature</t>
  </si>
  <si>
    <t>E033</t>
  </si>
  <si>
    <t>IGBT not ready</t>
  </si>
  <si>
    <t>E034</t>
  </si>
  <si>
    <t>Remote Off</t>
  </si>
  <si>
    <t>E035</t>
  </si>
  <si>
    <t>Vout Avg error</t>
  </si>
  <si>
    <t>E036</t>
  </si>
  <si>
    <t>Battery low</t>
  </si>
  <si>
    <t>W012</t>
  </si>
  <si>
    <t>Clock fault</t>
  </si>
  <si>
    <t>W013</t>
  </si>
  <si>
    <t>Riso low</t>
  </si>
  <si>
    <t>E037</t>
  </si>
  <si>
    <t>Zero Power</t>
  </si>
  <si>
    <t>W014</t>
  </si>
  <si>
    <t>Fan failed</t>
  </si>
  <si>
    <t>E038</t>
  </si>
  <si>
    <t>DC switch opened</t>
  </si>
  <si>
    <t>E039</t>
  </si>
  <si>
    <t>Mod.Cont opened</t>
  </si>
  <si>
    <t>E040</t>
  </si>
  <si>
    <t>AC switch Opened</t>
  </si>
  <si>
    <t>E041</t>
  </si>
  <si>
    <t>E042</t>
  </si>
  <si>
    <t>Autoexclusion</t>
  </si>
  <si>
    <t>E043</t>
  </si>
  <si>
    <t>Island. Detected</t>
  </si>
  <si>
    <t>W015</t>
  </si>
  <si>
    <t>DC SPD tripped</t>
  </si>
  <si>
    <t>W016</t>
  </si>
  <si>
    <t>Jbox fault</t>
  </si>
  <si>
    <t>W017</t>
  </si>
  <si>
    <t>DC door opened</t>
  </si>
  <si>
    <t>E044</t>
  </si>
  <si>
    <t>AC door opened</t>
  </si>
  <si>
    <t>E045</t>
  </si>
  <si>
    <t>AntiIsland.Fault</t>
  </si>
  <si>
    <t>E047</t>
  </si>
  <si>
    <t>DC fuse fault</t>
  </si>
  <si>
    <t>W020</t>
  </si>
  <si>
    <t>Chiller Gen Fail</t>
  </si>
  <si>
    <t>E048</t>
  </si>
  <si>
    <t>W018</t>
  </si>
  <si>
    <t>AC SPD tripped</t>
  </si>
  <si>
    <t>W019</t>
  </si>
  <si>
    <t>Str. test failed</t>
  </si>
  <si>
    <t>E046</t>
  </si>
  <si>
    <t>P-reductionStart</t>
  </si>
  <si>
    <t>W021</t>
  </si>
  <si>
    <t>P-reductionEnd</t>
  </si>
  <si>
    <t>W025</t>
  </si>
  <si>
    <t>Q-modeChange</t>
  </si>
  <si>
    <t>W022</t>
  </si>
  <si>
    <t>Date/time mod.</t>
  </si>
  <si>
    <t>W023</t>
  </si>
  <si>
    <t>Energy data rst</t>
  </si>
  <si>
    <t>W024</t>
  </si>
  <si>
    <t>Riso Test Fail</t>
  </si>
  <si>
    <t>E078</t>
  </si>
  <si>
    <t>AFDD activated</t>
  </si>
  <si>
    <t>E050</t>
  </si>
  <si>
    <t>Safety mem.Fault</t>
  </si>
  <si>
    <t>E051</t>
  </si>
  <si>
    <t>Mod. Door opened</t>
  </si>
  <si>
    <t>E052</t>
  </si>
  <si>
    <t>AFDD fault</t>
  </si>
  <si>
    <t>E053</t>
  </si>
  <si>
    <t>AFDD comm. Fault</t>
  </si>
  <si>
    <t>E054</t>
  </si>
  <si>
    <t>AFDD user reset</t>
  </si>
  <si>
    <t>W026</t>
  </si>
  <si>
    <t>AFDD wrong conf.</t>
  </si>
  <si>
    <t>E055</t>
  </si>
  <si>
    <t>OTH SC</t>
  </si>
  <si>
    <t>E056</t>
  </si>
  <si>
    <t>Vbulk reading</t>
  </si>
  <si>
    <t>E057</t>
  </si>
  <si>
    <t>Pin vs Pout check error</t>
  </si>
  <si>
    <t>E058</t>
  </si>
  <si>
    <t>Latch-Manual rst</t>
  </si>
  <si>
    <t>W027</t>
  </si>
  <si>
    <t>Periodic GridOff</t>
  </si>
  <si>
    <t>W048</t>
  </si>
  <si>
    <t>Riso Low a. (AC side test)</t>
  </si>
  <si>
    <t>E077</t>
  </si>
  <si>
    <t>OVGR (fail at utility side)</t>
  </si>
  <si>
    <t>E060</t>
  </si>
  <si>
    <t>RPR (fail at plant side)</t>
  </si>
  <si>
    <t>E061</t>
  </si>
  <si>
    <t>No AC production timeout</t>
  </si>
  <si>
    <t>W029</t>
  </si>
  <si>
    <t>Grid conn. fault</t>
  </si>
  <si>
    <t>W046</t>
  </si>
  <si>
    <t>Latch-Manual ent</t>
  </si>
  <si>
    <t>E075</t>
  </si>
  <si>
    <t>IGBT power driver fail</t>
  </si>
  <si>
    <t>E063</t>
  </si>
  <si>
    <t>HW OC</t>
  </si>
  <si>
    <t>E064</t>
  </si>
  <si>
    <t>GPIO fault</t>
  </si>
  <si>
    <t>E076</t>
  </si>
  <si>
    <t>Energy Meter ERROR</t>
  </si>
  <si>
    <t>W030</t>
  </si>
  <si>
    <t>Stop Button</t>
  </si>
  <si>
    <t>E065</t>
  </si>
  <si>
    <t>T Sensor Warning</t>
  </si>
  <si>
    <t>W050</t>
  </si>
  <si>
    <t>T Sensor Fault</t>
  </si>
  <si>
    <t>E080</t>
  </si>
  <si>
    <t>System Stop</t>
  </si>
  <si>
    <t>E082</t>
  </si>
  <si>
    <t>BMS fault</t>
  </si>
  <si>
    <t>W031</t>
  </si>
  <si>
    <t>E074</t>
  </si>
  <si>
    <t>Sys disconnected</t>
  </si>
  <si>
    <t>W045</t>
  </si>
  <si>
    <t>SOH Low</t>
  </si>
  <si>
    <t>W053</t>
  </si>
  <si>
    <t>SOH Low ( Fault )</t>
  </si>
  <si>
    <t>W054</t>
  </si>
  <si>
    <t>Batt. 1 - W</t>
  </si>
  <si>
    <t>W036</t>
  </si>
  <si>
    <t>Batt. 1 - F1</t>
  </si>
  <si>
    <t>W037</t>
  </si>
  <si>
    <t>Batt. 1 - F2</t>
  </si>
  <si>
    <t>E086</t>
  </si>
  <si>
    <t>Batt. 2 - W</t>
  </si>
  <si>
    <t>W039</t>
  </si>
  <si>
    <t>Batt. 2 - F1</t>
  </si>
  <si>
    <t>W040</t>
  </si>
  <si>
    <t>Batt. 2 - F2</t>
  </si>
  <si>
    <t>E087</t>
  </si>
  <si>
    <t>Batt. 3 - W</t>
  </si>
  <si>
    <t>W042</t>
  </si>
  <si>
    <t>Batt. 3 - F1</t>
  </si>
  <si>
    <t>W043</t>
  </si>
  <si>
    <t>Batt. 3 - F2</t>
  </si>
  <si>
    <t>E088</t>
  </si>
  <si>
    <t>Battery Low ( 0% )</t>
  </si>
  <si>
    <t>W055</t>
  </si>
  <si>
    <t>Polarity Inversion Fault</t>
  </si>
  <si>
    <t>E083</t>
  </si>
  <si>
    <t>Power Engage</t>
  </si>
  <si>
    <t>W056</t>
  </si>
  <si>
    <t>COMMISSIONING - SOH test - Warning</t>
  </si>
  <si>
    <t>W060</t>
  </si>
  <si>
    <t>COMMISSIONING - SOH test - Fault</t>
  </si>
  <si>
    <t>W061</t>
  </si>
  <si>
    <t>BMS Shutdown Failed</t>
  </si>
  <si>
    <t>W062</t>
  </si>
  <si>
    <t>Force Grid Disconnection for SA Request</t>
  </si>
  <si>
    <t>W063</t>
  </si>
  <si>
    <t>Grounding Error</t>
  </si>
  <si>
    <t>E090</t>
  </si>
  <si>
    <t xml:space="preserve">Battery Firmware Update Failed </t>
  </si>
  <si>
    <t>W064</t>
  </si>
  <si>
    <t>Charger-Bulk</t>
  </si>
  <si>
    <t>E066</t>
  </si>
  <si>
    <t>Charger - OV</t>
  </si>
  <si>
    <t>E067</t>
  </si>
  <si>
    <t>Charger - OC</t>
  </si>
  <si>
    <t>E068</t>
  </si>
  <si>
    <t>Charger-SlowRamp</t>
  </si>
  <si>
    <t>E069</t>
  </si>
  <si>
    <t>Charger-preChar.</t>
  </si>
  <si>
    <t>E070</t>
  </si>
  <si>
    <t>Microinverter - Fgrid Not Ok</t>
  </si>
  <si>
    <t>W035</t>
  </si>
  <si>
    <t>Microinverter - Country Standard Mismatch</t>
  </si>
  <si>
    <t>E071</t>
  </si>
  <si>
    <t>Microinverter - Country Standard Not Compatible</t>
  </si>
  <si>
    <t>E072</t>
  </si>
  <si>
    <t>Microinverter - Country Standard Not Valid</t>
  </si>
  <si>
    <t>E073</t>
  </si>
  <si>
    <t>Microinverter - Inverter Comm Warning</t>
  </si>
  <si>
    <t>W501</t>
  </si>
  <si>
    <t>Microinverter - Zero Production Warning</t>
  </si>
  <si>
    <t>W502</t>
  </si>
  <si>
    <t>Microinverter - Firmware Upgrade in progress</t>
  </si>
  <si>
    <t>W603</t>
  </si>
  <si>
    <t>Inverter Comm Fault</t>
  </si>
  <si>
    <t>E501</t>
  </si>
  <si>
    <t>Zero production alarm</t>
  </si>
  <si>
    <t>E502</t>
  </si>
  <si>
    <t>HW Module Swap</t>
  </si>
  <si>
    <t>W065</t>
  </si>
  <si>
    <t>Brake Board Test Fault</t>
  </si>
  <si>
    <t>E091</t>
  </si>
  <si>
    <t>Brake Board Test Warning</t>
  </si>
  <si>
    <t>W066</t>
  </si>
  <si>
    <t>PSU Power Good Alarm</t>
  </si>
  <si>
    <t>E092</t>
  </si>
  <si>
    <t>Loss of Control</t>
  </si>
  <si>
    <t>E085</t>
  </si>
  <si>
    <t>Low Auxiliary Voltage</t>
  </si>
  <si>
    <t>W057</t>
  </si>
  <si>
    <t>UpdateIncomplete</t>
  </si>
  <si>
    <t>W047</t>
  </si>
  <si>
    <t>Global-Settings Event</t>
  </si>
  <si>
    <t>W049</t>
  </si>
  <si>
    <t>Wrong Sequence</t>
  </si>
  <si>
    <t>E079</t>
  </si>
  <si>
    <t>E081</t>
  </si>
  <si>
    <t>Exit From SA</t>
  </si>
  <si>
    <t>W051</t>
  </si>
  <si>
    <t>RISO Check Bypassed</t>
  </si>
  <si>
    <t>W052</t>
  </si>
  <si>
    <t>BackFeed OC</t>
  </si>
  <si>
    <t>E084</t>
  </si>
  <si>
    <t>System Frozen</t>
  </si>
  <si>
    <t>W058</t>
  </si>
  <si>
    <t>Output Power Overload</t>
  </si>
  <si>
    <t>W059</t>
  </si>
  <si>
    <t>Wrong Wiring</t>
  </si>
  <si>
    <t>E089</t>
  </si>
  <si>
    <t>ID Data Was Set</t>
  </si>
  <si>
    <t>W067</t>
  </si>
  <si>
    <t>Generic HW Latch</t>
  </si>
  <si>
    <t>E093</t>
  </si>
  <si>
    <t>Sending Parameters</t>
  </si>
  <si>
    <t>Wait Sun/Grid</t>
  </si>
  <si>
    <t>Checking Grid</t>
  </si>
  <si>
    <t>Measuring Riso</t>
  </si>
  <si>
    <t>DcDc Start</t>
  </si>
  <si>
    <t>Inverter Start</t>
  </si>
  <si>
    <t>Run</t>
  </si>
  <si>
    <t>Recovery</t>
  </si>
  <si>
    <t>Pause</t>
  </si>
  <si>
    <t>OTH Fault</t>
  </si>
  <si>
    <t>Address Setting</t>
  </si>
  <si>
    <t>Self Test</t>
  </si>
  <si>
    <t>Self Test Fail</t>
  </si>
  <si>
    <t>Sensor Test + Meas.Riso</t>
  </si>
  <si>
    <t>Leak Fault</t>
  </si>
  <si>
    <t>Waiting for manual reset</t>
  </si>
  <si>
    <t>Internal Error E026</t>
  </si>
  <si>
    <t>Internal Error E027</t>
  </si>
  <si>
    <t>Internal Error E028</t>
  </si>
  <si>
    <t>Internal Error E029</t>
  </si>
  <si>
    <t>Internal Error E030</t>
  </si>
  <si>
    <t>Sending Wind Table</t>
  </si>
  <si>
    <t>Failed Sending table</t>
  </si>
  <si>
    <t>UTH Fault</t>
  </si>
  <si>
    <t>Remote OFF</t>
  </si>
  <si>
    <t>Interlock Fail</t>
  </si>
  <si>
    <t>Executing Autotest</t>
  </si>
  <si>
    <t>Waiting Sun</t>
  </si>
  <si>
    <t>Temperature Fault</t>
  </si>
  <si>
    <t>Fan Staucked</t>
  </si>
  <si>
    <t>Int. Com. Fault</t>
  </si>
  <si>
    <t>Slave Insertion</t>
  </si>
  <si>
    <t>DC Switch Open</t>
  </si>
  <si>
    <t>TRAS Switch Open</t>
  </si>
  <si>
    <t>MASTER Exclusion</t>
  </si>
  <si>
    <t>Auto Exclusion</t>
  </si>
  <si>
    <t>Erasing Internal Eeprom</t>
  </si>
  <si>
    <t>Erasing External Eeprom</t>
  </si>
  <si>
    <t>Counting Eeprom</t>
  </si>
  <si>
    <t>Freeze</t>
  </si>
  <si>
    <t>Forbidden partner board was found</t>
  </si>
  <si>
    <t>DC string self-test fault</t>
  </si>
  <si>
    <t>Service Mode</t>
  </si>
  <si>
    <t>“Safety” memory area error</t>
  </si>
  <si>
    <t>Too many leak fault events for the day</t>
  </si>
  <si>
    <t>Arc fault</t>
  </si>
  <si>
    <t>Power Off</t>
  </si>
  <si>
    <t>Communication loss with Communication Board</t>
  </si>
  <si>
    <t>Arc Detector configuration</t>
  </si>
  <si>
    <t>Arc detector self test</t>
  </si>
  <si>
    <t>Wrong model code</t>
  </si>
  <si>
    <t>Hardware config refused</t>
  </si>
  <si>
    <t>V bulk fault</t>
  </si>
  <si>
    <t>Pin vs Pout fault</t>
  </si>
  <si>
    <t>DSP communication error</t>
  </si>
  <si>
    <t>Dsp Programming</t>
  </si>
  <si>
    <t>Stand By</t>
  </si>
  <si>
    <t>Out OC</t>
  </si>
  <si>
    <t>Degauss Error</t>
  </si>
  <si>
    <t>Bulk Low</t>
  </si>
  <si>
    <t>Comunication Error</t>
  </si>
  <si>
    <t>Degaussing</t>
  </si>
  <si>
    <t>Starting</t>
  </si>
  <si>
    <t>Leak Fail</t>
  </si>
  <si>
    <t>Ileak Sensor Fail</t>
  </si>
  <si>
    <t>SelfTest: relay inverter</t>
  </si>
  <si>
    <t>SelfTest: wait for sensor test</t>
  </si>
  <si>
    <t>SelfTest: test relay DcDc + sensor</t>
  </si>
  <si>
    <t>SelfTest: relay inverter fail</t>
  </si>
  <si>
    <t>SelfTest timeout fail</t>
  </si>
  <si>
    <t>SelfTest: relay DcDc fail</t>
  </si>
  <si>
    <t>Self Test 1</t>
  </si>
  <si>
    <t>Waiting self test start</t>
  </si>
  <si>
    <t>Dc Injection</t>
  </si>
  <si>
    <t>Self Test 2</t>
  </si>
  <si>
    <t>Self Test 3</t>
  </si>
  <si>
    <t>Self Test 4</t>
  </si>
  <si>
    <t>Internal Error</t>
  </si>
  <si>
    <t>Forbidden State</t>
  </si>
  <si>
    <t>Input UC</t>
  </si>
  <si>
    <t>Grid Not Present</t>
  </si>
  <si>
    <t>Waiting Start</t>
  </si>
  <si>
    <t>MPPT</t>
  </si>
  <si>
    <t>Grid Fail</t>
  </si>
  <si>
    <t>Inverter Dsp not programmed</t>
  </si>
  <si>
    <t>DcDc OFF</t>
  </si>
  <si>
    <t>Ramp Start</t>
  </si>
  <si>
    <t>Not Used</t>
  </si>
  <si>
    <t>Input Low</t>
  </si>
  <si>
    <t>Ramp Fail</t>
  </si>
  <si>
    <t>Input mode Error</t>
  </si>
  <si>
    <t>DcDc IGBT Sat</t>
  </si>
  <si>
    <t>DcDc ILEAK Fail</t>
  </si>
  <si>
    <t>DcDc Grid Fail</t>
  </si>
  <si>
    <t>DcDc Comm. Error</t>
  </si>
  <si>
    <t>DcDc Dsp not programmed</t>
  </si>
  <si>
    <t>N</t>
  </si>
  <si>
    <t>Transformerless version</t>
  </si>
  <si>
    <t>T</t>
  </si>
  <si>
    <t>Transformer version</t>
  </si>
  <si>
    <t>t</t>
  </si>
  <si>
    <t>Transformer HF version</t>
  </si>
  <si>
    <t>X</t>
  </si>
  <si>
    <t>Dummy transformer type</t>
  </si>
  <si>
    <t>Photovoltaic version</t>
  </si>
  <si>
    <t>W</t>
  </si>
  <si>
    <t>Eolic version</t>
  </si>
  <si>
    <t>x</t>
  </si>
  <si>
    <t>Dummy inverter type</t>
  </si>
  <si>
    <t>n</t>
  </si>
  <si>
    <t>Energy Storage System</t>
  </si>
  <si>
    <t>cmd</t>
  </si>
  <si>
    <t>label</t>
  </si>
  <si>
    <t>inverter</t>
  </si>
  <si>
    <t>label_dvt</t>
  </si>
  <si>
    <t>Device</t>
  </si>
  <si>
    <t>TypeMeas</t>
  </si>
  <si>
    <t>Cos-phi setpoint target value for reactive power regulation</t>
  </si>
  <si>
    <t>All, excluding PVI-2000. PVI-2000-OUTD, PVI-3600, PVI-3600-OUTD</t>
  </si>
  <si>
    <t>AUR_COS_SET</t>
  </si>
  <si>
    <t>Delta P after PV scan [W]</t>
  </si>
  <si>
    <t>TRIO-27.6-TL, TRIO-5.8(7.5)(8.5)-TL-OUTD-400, PVI-12.5(10.0,8.0,6.0)-TLOUTD only</t>
  </si>
  <si>
    <t>AUR_DELTA_P</t>
  </si>
  <si>
    <t>Fan 3 speed [rpm]</t>
  </si>
  <si>
    <t>AUR_F_3</t>
  </si>
  <si>
    <t>Frequency (Hz)</t>
  </si>
  <si>
    <t>All For three-phases systems is the mean</t>
  </si>
  <si>
    <t>AUR_FU</t>
  </si>
  <si>
    <t>Grid Frequency (Dc/Dc) (Hz)</t>
  </si>
  <si>
    <t>Aurora grid-tied only</t>
  </si>
  <si>
    <t>AUR_FU_DCDC</t>
  </si>
  <si>
    <t>Frequency phase r (Hz)</t>
  </si>
  <si>
    <t>Central models, PVI OUTD 3-phase models</t>
  </si>
  <si>
    <t>AUR_FU1</t>
  </si>
  <si>
    <t>Frequency phase s (Hz)</t>
  </si>
  <si>
    <t>AUR_FU2</t>
  </si>
  <si>
    <t>Frequency phase t (Hz)</t>
  </si>
  <si>
    <t>AUR_FU3</t>
  </si>
  <si>
    <t>Average GND voltage [V]</t>
  </si>
  <si>
    <t>TRIO-27.6-TL and TRIO-27.6-TL only</t>
  </si>
  <si>
    <t>AUR_GND_AVG_V</t>
  </si>
  <si>
    <t>Ground voltage [V]</t>
  </si>
  <si>
    <t>AUR_GND_V</t>
  </si>
  <si>
    <t>Grid current offset for DC injection compensation phase R [mA]</t>
  </si>
  <si>
    <t>AUR_Idc_C_R</t>
  </si>
  <si>
    <t>Grid current offset for DC injection compensation phase S [mA]</t>
  </si>
  <si>
    <t>AUR_Idc_C_S</t>
  </si>
  <si>
    <t>Grid current offset for DC injection compensation phase T [mA]</t>
  </si>
  <si>
    <t>AUR_Idc_C_T</t>
  </si>
  <si>
    <t>Input 1 Current (A)</t>
  </si>
  <si>
    <t>All Input Current for single channel module</t>
  </si>
  <si>
    <t>AUR_IDC1</t>
  </si>
  <si>
    <t>Input 2 Current (A)</t>
  </si>
  <si>
    <t>Aurora grid-tied only Measurement not significant for single channel modules.</t>
  </si>
  <si>
    <t>AUR_IDC2</t>
  </si>
  <si>
    <t>Ileak (Dc/Dc)</t>
  </si>
  <si>
    <t>AUR_ILEAK_DcDc</t>
  </si>
  <si>
    <t>Ileak (Inverter)</t>
  </si>
  <si>
    <t>AUR_ILEAK_Inv</t>
  </si>
  <si>
    <t>Grid Current (A)</t>
  </si>
  <si>
    <t>AUR_IRMS1</t>
  </si>
  <si>
    <t>Grid Current phase r (A)</t>
  </si>
  <si>
    <t>Grid Current phase s (A)</t>
  </si>
  <si>
    <t>AUR_IRMS2</t>
  </si>
  <si>
    <t>Grid Current phase t (A)</t>
  </si>
  <si>
    <t>AUR_IRMS3</t>
  </si>
  <si>
    <t>Isolation quality factor (Iso QF)</t>
  </si>
  <si>
    <t>AUR_ISO_QF</t>
  </si>
  <si>
    <t>Average Grid Voltage r (VgridAvg) (V)</t>
  </si>
  <si>
    <t>AUR_MAXAVG_R</t>
  </si>
  <si>
    <t>Average Grid Voltage s (VgridAvg) (V)</t>
  </si>
  <si>
    <t>AUR_MAXAVG_S</t>
  </si>
  <si>
    <t>Average Grid Voltage t (VgridAvg) (V)</t>
  </si>
  <si>
    <t>AUR_MAXAVG_T</t>
  </si>
  <si>
    <t>Actual power versus nominal power ratio</t>
  </si>
  <si>
    <t>AUR_P_ACTUAL</t>
  </si>
  <si>
    <t>Actual applied power limit [W]</t>
  </si>
  <si>
    <t>AUR_P_LIM</t>
  </si>
  <si>
    <t>Nominal power [W]</t>
  </si>
  <si>
    <t>AUR_P_NOM</t>
  </si>
  <si>
    <t>Power Peak (W)</t>
  </si>
  <si>
    <t>All</t>
  </si>
  <si>
    <t>AUR_P_Peak</t>
  </si>
  <si>
    <t>Power Peak Today (W)</t>
  </si>
  <si>
    <t>AUR_P_Peak_Today</t>
  </si>
  <si>
    <t>Pin1</t>
  </si>
  <si>
    <t>AUR_PDC1</t>
  </si>
  <si>
    <t>Pin2</t>
  </si>
  <si>
    <t>AUR_PDC2</t>
  </si>
  <si>
    <t>Grid Power (W)</t>
  </si>
  <si>
    <t>AUR_PoutTot</t>
  </si>
  <si>
    <t>Q-set point applied</t>
  </si>
  <si>
    <t>AUR_Q_SET</t>
  </si>
  <si>
    <t>Input 1 Voltage - Redundant [V]</t>
  </si>
  <si>
    <t>AUR_REDUNDANT_UDC1</t>
  </si>
  <si>
    <t>Input 2 Voltage - Redundant [V]</t>
  </si>
  <si>
    <t>AUR_REDUNDANT_UDC2</t>
  </si>
  <si>
    <t>Isolation Resistance (Riso) (MT)</t>
  </si>
  <si>
    <t>AUR_RISO</t>
  </si>
  <si>
    <t>Ground voltage read by DC/AC module with test relay closed [V]</t>
  </si>
  <si>
    <t>AUR_RISO_DCAC_CLOSE</t>
  </si>
  <si>
    <t>R-ISO measured by DC/AC module M1 [MOhm]</t>
  </si>
  <si>
    <t>AUR_RISO_DCAC_M1</t>
  </si>
  <si>
    <t>R-ISO measured by DC/AC module M2 [MOhm]</t>
  </si>
  <si>
    <t>AUR_RISO_DCAC_M2</t>
  </si>
  <si>
    <t>Ground voltage read by DC/AC module with test relay open [V]</t>
  </si>
  <si>
    <t>AUR_RISO_DCAC_OPEN</t>
  </si>
  <si>
    <t>Ground voltage read by DC/DC module with test relay closed [V]</t>
  </si>
  <si>
    <t>AUR_RISO_DCDC_CLOSE</t>
  </si>
  <si>
    <t>Ground voltage read by DC/DC module with test relay open [V]</t>
  </si>
  <si>
    <t>AUR_RISO_DCDC_OPEN</t>
  </si>
  <si>
    <t>Booster Temperature (°C)</t>
  </si>
  <si>
    <t>AUR_T_DCDC</t>
  </si>
  <si>
    <t>Tbst_A  (°C)</t>
  </si>
  <si>
    <t>TRIO-50.0 only</t>
  </si>
  <si>
    <t>TRIO50_Tbst_A</t>
  </si>
  <si>
    <t>Inverter Temperature (°C)</t>
  </si>
  <si>
    <t>AUR_T_INV</t>
  </si>
  <si>
    <t>Tinv_R_top</t>
  </si>
  <si>
    <t>TRIO50_Tinv_R_top</t>
  </si>
  <si>
    <t>Input 1 Voltage (V)</t>
  </si>
  <si>
    <t>Input Voltage for single channel module</t>
  </si>
  <si>
    <t>AUR_UDC1</t>
  </si>
  <si>
    <t>Input 2 Voltage (V)</t>
  </si>
  <si>
    <t>AUR_UDC2</t>
  </si>
  <si>
    <t>Grid Voltage neutral (V)</t>
  </si>
  <si>
    <t>AUR_URMS_NEUTRAL</t>
  </si>
  <si>
    <t>Grid Voltage (V)</t>
  </si>
  <si>
    <t>AUR_URMS1</t>
  </si>
  <si>
    <t>Grid Voltage phase r (V)</t>
  </si>
  <si>
    <t>Grid Voltage (Dc/Dc) (V)</t>
  </si>
  <si>
    <t>AUR_URMS1_DCDC</t>
  </si>
  <si>
    <t>Grid peak voltage [V]</t>
  </si>
  <si>
    <t>AUR_URMS1_PEAK</t>
  </si>
  <si>
    <t>Grid voltage R-S [V]</t>
  </si>
  <si>
    <t>AUR_URMS12</t>
  </si>
  <si>
    <t>Grid Voltage phase s (V)</t>
  </si>
  <si>
    <t>AUR_URMS2</t>
  </si>
  <si>
    <t>Grid voltage S-T [V]</t>
  </si>
  <si>
    <t>AUR_URMS23</t>
  </si>
  <si>
    <t>Grid Voltage phase t (V)</t>
  </si>
  <si>
    <t>AUR_URMS3</t>
  </si>
  <si>
    <t>Grid voltage T-R [V]</t>
  </si>
  <si>
    <t>AUR_URMS31</t>
  </si>
  <si>
    <t>V neutral DCDC</t>
  </si>
  <si>
    <t>Aurora monophase TL - Rule 21</t>
  </si>
  <si>
    <t>AUR_V_NEUTRAL_DCDC</t>
  </si>
  <si>
    <t>V phase-neutral DCDC</t>
  </si>
  <si>
    <t>AUR_V_PN_DCDC</t>
  </si>
  <si>
    <t>Vbulk (V)</t>
  </si>
  <si>
    <t>All For Inverter with more than one bulk is the sum</t>
  </si>
  <si>
    <t>AUR_VBULK</t>
  </si>
  <si>
    <t>Bulk voltage set-point for DC/AC module [V]</t>
  </si>
  <si>
    <t>AUR_VBULK_DCAC_SET</t>
  </si>
  <si>
    <t>Vbulk (Dc/Dc) (V)</t>
  </si>
  <si>
    <t>AUR_VBULK_DCDC</t>
  </si>
  <si>
    <t>Bulk voltage set-point for DC/DC module [V]</t>
  </si>
  <si>
    <t>AUR_VBULK_DCDC_SET</t>
  </si>
  <si>
    <t>Vbulk + (V)</t>
  </si>
  <si>
    <t>AUR_VBULK_P</t>
  </si>
  <si>
    <t>VbulkMid (V)</t>
  </si>
  <si>
    <t>AUR_VBULKMID</t>
  </si>
  <si>
    <t>Bulk Loop Reference (V) CENTRAL</t>
  </si>
  <si>
    <t>Central only</t>
  </si>
  <si>
    <t>CENTRAL_BULK_REF</t>
  </si>
  <si>
    <t>Fan 1 Speed (rpm) CENTRAL</t>
  </si>
  <si>
    <t>Central only Not supported by PVI-CENTRAL-250</t>
  </si>
  <si>
    <t>CENTRAL_F_1</t>
  </si>
  <si>
    <t>Fan_Pack_1</t>
  </si>
  <si>
    <t>TRIO50_Fan_Pack_1</t>
  </si>
  <si>
    <t>Fan 6 Speed (rpm) CENTRAL250</t>
  </si>
  <si>
    <t>Central only Supported by PVI-CENTRAL-250 only</t>
  </si>
  <si>
    <t>Fan_Module</t>
  </si>
  <si>
    <t>TRIO50_Fan_Module</t>
  </si>
  <si>
    <t>Fan 2 Speed (rpm) CENTRAL</t>
  </si>
  <si>
    <t>CENTRAL_F_2</t>
  </si>
  <si>
    <t>Fan_Pack_2</t>
  </si>
  <si>
    <t>TRIO50_Fan_Pack_2</t>
  </si>
  <si>
    <t>Fan 7 Speed (rpm) CENTRAL250</t>
  </si>
  <si>
    <t>Fan 3 Speed (rpm) CENTRAL</t>
  </si>
  <si>
    <t>CENTRAL_F_3</t>
  </si>
  <si>
    <t>Fan_Pack_3</t>
  </si>
  <si>
    <t>TRIO50_Fan_Pack_3</t>
  </si>
  <si>
    <t>Fan 8 Speed (rpm) CENTRAL250</t>
  </si>
  <si>
    <t>Fan 4 Speed (rpm) CENTRAL</t>
  </si>
  <si>
    <t>CENTRAL_F_4</t>
  </si>
  <si>
    <t>Fan_Pack_4</t>
  </si>
  <si>
    <t>TRIO50_Fan_Pack_4</t>
  </si>
  <si>
    <t>Fan 9 Speed (rpm) CENTRAL250</t>
  </si>
  <si>
    <t>Fan 5 Speed (rpm) CENTRAL</t>
  </si>
  <si>
    <t>CENTRAL_F_5</t>
  </si>
  <si>
    <t>Fan_AC_box</t>
  </si>
  <si>
    <t>TRIO50_Fan_AC_box</t>
  </si>
  <si>
    <t>Fan 10 Speed (rpm) CENTRAL250</t>
  </si>
  <si>
    <t>Fan 11 Speed (rpm) CENTRAL250</t>
  </si>
  <si>
    <t>CENTRAL_F_6</t>
  </si>
  <si>
    <t>Fan 12 Speed (rpm) CENTRAL250</t>
  </si>
  <si>
    <t>CENTRAL_F_7</t>
  </si>
  <si>
    <t>Power Saturation limit (Der.) (W)</t>
  </si>
  <si>
    <t>CENTRAL_P_SAT</t>
  </si>
  <si>
    <t>Patt Total</t>
  </si>
  <si>
    <t>CENTRAL_PATT_TOT</t>
  </si>
  <si>
    <t>Alim. Temperature (°C) CENTRAL</t>
  </si>
  <si>
    <t>CENTRAL_T_ALI</t>
  </si>
  <si>
    <t>Heat Sink Temperature (°C) CENTRAL</t>
  </si>
  <si>
    <t>CENTRAL_T_HEAT</t>
  </si>
  <si>
    <t>Supervisor Temperature (°C) CENTRAL</t>
  </si>
  <si>
    <t>CENTRAL_T_MICRO</t>
  </si>
  <si>
    <t>Temperature 1 (°C) CENTRAL CENTRAL</t>
  </si>
  <si>
    <t>CENTRAL_T_T1</t>
  </si>
  <si>
    <t>T_DC_box_1</t>
  </si>
  <si>
    <t>TRIO50_T_DC_box_1</t>
  </si>
  <si>
    <t>Temperature 2 (°C) CENTRAL</t>
  </si>
  <si>
    <t>CENTRAL_T_T2</t>
  </si>
  <si>
    <t>T_DC_box_2</t>
  </si>
  <si>
    <t>TRIO50_T_DC_box_2</t>
  </si>
  <si>
    <t>Temperature 3 (°C) CENTRAL</t>
  </si>
  <si>
    <t>CENTRAL_T_T3</t>
  </si>
  <si>
    <t>Fan_DC_box</t>
  </si>
  <si>
    <t>TRIO50_Fan_DC_box</t>
  </si>
  <si>
    <t>Grid Voltage neutral-phase (V) CENTRAL</t>
  </si>
  <si>
    <t>CENTRAL_URMS1</t>
  </si>
  <si>
    <t>Vbulk – (V) CENTRAL</t>
  </si>
  <si>
    <t>CENTRAL_VBULK_N</t>
  </si>
  <si>
    <t>Vpanel micro (V) CENTRAL</t>
  </si>
  <si>
    <t>CENTRAL_VPANEL</t>
  </si>
  <si>
    <t>Fan_Duty_Inverter</t>
  </si>
  <si>
    <t>TRIO50_Fan_Duty_Inverter</t>
  </si>
  <si>
    <t>Fan_Duty_Booster</t>
  </si>
  <si>
    <t>TRIO50_Fan_Duty_Booster</t>
  </si>
  <si>
    <t>AC_P_Dissipated</t>
  </si>
  <si>
    <t>TRIO50_AC_P_Dissipated</t>
  </si>
  <si>
    <t>GND_Kit_I_Rms</t>
  </si>
  <si>
    <t>TRIO50_GND_Kit_I_Rms</t>
  </si>
  <si>
    <t>RTC_Battery_V</t>
  </si>
  <si>
    <t>TRIO50_RTC_Battery_V</t>
  </si>
  <si>
    <t>Bulk Max ( Calculated )</t>
  </si>
  <si>
    <t>New architecture ABB Inverter</t>
  </si>
  <si>
    <t>NEW_BULK_MAX</t>
  </si>
  <si>
    <t>Bulk Min ( Calculated )</t>
  </si>
  <si>
    <t>NEW_BULK_MIN</t>
  </si>
  <si>
    <t>Fan 13 Speed (rpm)</t>
  </si>
  <si>
    <t>NEW_F_13</t>
  </si>
  <si>
    <t>Fan 14 Speed (rpm)</t>
  </si>
  <si>
    <t>NEW_F_14</t>
  </si>
  <si>
    <t>Fan 15 Speed (rpm)</t>
  </si>
  <si>
    <t>NEW_F_15</t>
  </si>
  <si>
    <t>Fan 16 Speed (rpm)</t>
  </si>
  <si>
    <t>NEW_F_16</t>
  </si>
  <si>
    <t>Iac Max ( Calculated )</t>
  </si>
  <si>
    <t>NEW_IAC_MAX</t>
  </si>
  <si>
    <t>Iac Min ( Calculated )</t>
  </si>
  <si>
    <t>NEW_IAC_MIN</t>
  </si>
  <si>
    <t>Temporary Iac DCInj R</t>
  </si>
  <si>
    <t>NEW_Idc1</t>
  </si>
  <si>
    <t>Temporary Iac DCInj S</t>
  </si>
  <si>
    <t>NEW_Idc2</t>
  </si>
  <si>
    <t>Temporary Iac DCInj T</t>
  </si>
  <si>
    <t>NEW_Idc3</t>
  </si>
  <si>
    <t>Dc Inject Max ( Calculated )</t>
  </si>
  <si>
    <t>NEW_IdcINJ_MAX</t>
  </si>
  <si>
    <t>IGBT Temperature 1 (°C)</t>
  </si>
  <si>
    <t>NEW_IGBT_T_1</t>
  </si>
  <si>
    <t>Tbst_B</t>
  </si>
  <si>
    <t>TRIO50_Tbst_B</t>
  </si>
  <si>
    <t>IGBT Temperature 10 (°C)</t>
  </si>
  <si>
    <t>NEW_IGBT_T_10</t>
  </si>
  <si>
    <t>Tcoil_1</t>
  </si>
  <si>
    <t>TRIO50_Tcoil_1</t>
  </si>
  <si>
    <t>IGBT Temperature 11 (°C)</t>
  </si>
  <si>
    <t>NEW_IGBT_T_11</t>
  </si>
  <si>
    <t>Tcoil_2</t>
  </si>
  <si>
    <t>TRIO50_Tcoil_2</t>
  </si>
  <si>
    <t>IGBT Temperature 12 (°C)</t>
  </si>
  <si>
    <t>NEW_IGBT_T_12</t>
  </si>
  <si>
    <t>Tbst_MAX</t>
  </si>
  <si>
    <t>TRIO50_Tbst_MAX</t>
  </si>
  <si>
    <t>IGBT Temperature 13 (°C)</t>
  </si>
  <si>
    <t>NEW_IGBT_T_13</t>
  </si>
  <si>
    <t>Tbst_MIN</t>
  </si>
  <si>
    <t>TRIO50_Tbst_MIN</t>
  </si>
  <si>
    <t>IGBT Temperature 14 (°C)</t>
  </si>
  <si>
    <t>NEW_IGBT_T_14</t>
  </si>
  <si>
    <t>Tinv_MAX</t>
  </si>
  <si>
    <t>TRIO50_Tinv_MAX</t>
  </si>
  <si>
    <t>IGBT Temperature 15 (°C)</t>
  </si>
  <si>
    <t>NEW_IGBT_T_15</t>
  </si>
  <si>
    <t>Tinv_MIN</t>
  </si>
  <si>
    <t>TRIO50_Tinv_MIN</t>
  </si>
  <si>
    <t>IGBT Temperature 16 (°C)</t>
  </si>
  <si>
    <t>NEW_IGBT_T_16</t>
  </si>
  <si>
    <t>IGBT Temperature 2 (°C)</t>
  </si>
  <si>
    <t>NEW_IGBT_T_2</t>
  </si>
  <si>
    <t>Tbst_C</t>
  </si>
  <si>
    <t>TRIO50_Tbst_C</t>
  </si>
  <si>
    <t>IGBT Temperature 3 (°C)</t>
  </si>
  <si>
    <t>NEW_IGBT_T_3</t>
  </si>
  <si>
    <t>Tinv_S_top</t>
  </si>
  <si>
    <t>TRIO50_Tinv_S_top</t>
  </si>
  <si>
    <t>IGBT Temperature 4 (°C)</t>
  </si>
  <si>
    <t>NEW_IGBT_T_4</t>
  </si>
  <si>
    <t>Tinv_T_top</t>
  </si>
  <si>
    <t>TRIO50_Tinv_T_top</t>
  </si>
  <si>
    <t>IGBT Temperature 5 (°C)</t>
  </si>
  <si>
    <t>NEW_IGBT_T_5</t>
  </si>
  <si>
    <t>Tinv_R_bottom</t>
  </si>
  <si>
    <t>TRIO50_Tinv_R_bottom</t>
  </si>
  <si>
    <t>IGBT Temperature 6 (°C)</t>
  </si>
  <si>
    <t>NEW_IGBT_T_6</t>
  </si>
  <si>
    <t>Tinv_S_bottom</t>
  </si>
  <si>
    <t>TRIO50_Tinv_S_bottom</t>
  </si>
  <si>
    <t>IGBT Temperature 7 (°C)</t>
  </si>
  <si>
    <t>NEW_IGBT_T_7</t>
  </si>
  <si>
    <t>Tinv_T_bottom</t>
  </si>
  <si>
    <t>TRIO50_Tinv_T_bottom</t>
  </si>
  <si>
    <t>IGBT Temperature 8 (°C)</t>
  </si>
  <si>
    <t>NEW_IGBT_T_8</t>
  </si>
  <si>
    <t>Tmodule</t>
  </si>
  <si>
    <t>TRIO50_Tmodule</t>
  </si>
  <si>
    <t>IGBT Temperature 9 (°C)</t>
  </si>
  <si>
    <t>NEW_IGBT_T_9</t>
  </si>
  <si>
    <t>T_AC_box</t>
  </si>
  <si>
    <t>TRIO50_T_AC_box</t>
  </si>
  <si>
    <t>Iin Max ( Calculated )</t>
  </si>
  <si>
    <t>NEW_IIN_MAX</t>
  </si>
  <si>
    <t>Iin Min ( Calculated )</t>
  </si>
  <si>
    <t>NEW_IIN_MIN</t>
  </si>
  <si>
    <t>Ileak Max ( Calculated ) New architecture</t>
  </si>
  <si>
    <t>NEW_ILEAK_MAX</t>
  </si>
  <si>
    <t>Over Temperature Max 3 ( Calculated )</t>
  </si>
  <si>
    <t>NEW_OVER_T_MAX</t>
  </si>
  <si>
    <t>Over Temperature Max 2 ( Calculated )</t>
  </si>
  <si>
    <t>NEW_OVER_T_MIN</t>
  </si>
  <si>
    <t>Pac phase r</t>
  </si>
  <si>
    <t>NEW_P1</t>
  </si>
  <si>
    <t>Pac phase s</t>
  </si>
  <si>
    <t>NEW_P2</t>
  </si>
  <si>
    <t>Pac phase t</t>
  </si>
  <si>
    <t>NEW_P3</t>
  </si>
  <si>
    <t>Pin Tot</t>
  </si>
  <si>
    <t>NEW_PinTot</t>
  </si>
  <si>
    <t>Q Grid</t>
  </si>
  <si>
    <t>NEW_QTot</t>
  </si>
  <si>
    <t>Inverter Temperature R</t>
  </si>
  <si>
    <t>NEW_T_R</t>
  </si>
  <si>
    <t>Inverter Temperature S</t>
  </si>
  <si>
    <t>NEW_T_S</t>
  </si>
  <si>
    <t>Inverter Temperature T</t>
  </si>
  <si>
    <t>NEW_T_T</t>
  </si>
  <si>
    <t>Over Temperature Max 1 ( Calculated )</t>
  </si>
  <si>
    <t>NEW_UNDER_T_MAX</t>
  </si>
  <si>
    <t>Under Temperature Min 1 ( Calculated )</t>
  </si>
  <si>
    <t>NEW_UNDER_T_MIN</t>
  </si>
  <si>
    <t>Vac Internal R</t>
  </si>
  <si>
    <t>NEW_URMS1</t>
  </si>
  <si>
    <t>Vac Not Avg phase r</t>
  </si>
  <si>
    <t>NEW_URMS1_NOTAVG</t>
  </si>
  <si>
    <t>Vac Internal S</t>
  </si>
  <si>
    <t>NEW_URMS2</t>
  </si>
  <si>
    <t>Grid Voltage phase s (V) Read by DcDc</t>
  </si>
  <si>
    <t>NEW_URMS2_DCDC</t>
  </si>
  <si>
    <t>Vac Not Avg phase s</t>
  </si>
  <si>
    <t>NEW_URMS2_NOTAVG</t>
  </si>
  <si>
    <t>Grid peak voltage phase S [V]</t>
  </si>
  <si>
    <t>NEW_URMS2_PEAK</t>
  </si>
  <si>
    <t>Vac Internal T</t>
  </si>
  <si>
    <t>NEW_URMS3</t>
  </si>
  <si>
    <t>Grid Voltage phase t (V) Read by DcDc</t>
  </si>
  <si>
    <t>NEW_URMS3_DCDC</t>
  </si>
  <si>
    <t>Vac Not Avg phase t</t>
  </si>
  <si>
    <t>NEW_URMS3_NOTAVG</t>
  </si>
  <si>
    <t>Grid peak voltage phase T [V]</t>
  </si>
  <si>
    <t>NEW_URMS3_PEAK</t>
  </si>
  <si>
    <t>Vin Max ( Calculated )</t>
  </si>
  <si>
    <t>NEW_VIN_MAX</t>
  </si>
  <si>
    <t>Vin Min ( Calculated )</t>
  </si>
  <si>
    <t>NEW_VIN_MIN</t>
  </si>
  <si>
    <t>Wind Generator Frequency (Hz)</t>
  </si>
  <si>
    <t>NEW_WIND_G_FREQ</t>
  </si>
  <si>
    <t>I Battery 1 ( Charger )</t>
  </si>
  <si>
    <t>STORAGE_IBAT_1</t>
  </si>
  <si>
    <t>I Battery 2 ( Charger )</t>
  </si>
  <si>
    <t>STORAGE_IBAT_2</t>
  </si>
  <si>
    <t>I Battery 3 ( Charger )</t>
  </si>
  <si>
    <t>STORAGE_IBAT_3</t>
  </si>
  <si>
    <t>I Battery 4 ( Charger )</t>
  </si>
  <si>
    <t>STORAGE_IBAT_4</t>
  </si>
  <si>
    <t>PAC total transferred from the grid (W)</t>
  </si>
  <si>
    <t>STORAGE_PAC_FROM_GRID</t>
  </si>
  <si>
    <t>Storage Pac Limited over Pac Max</t>
  </si>
  <si>
    <t>STORAGE_PAC_LIM</t>
  </si>
  <si>
    <t>PAC total transferred to the grid (W)</t>
  </si>
  <si>
    <t>STORAGE_PAC_TO_GRID</t>
  </si>
  <si>
    <t>P Battery 1 ( Charger )</t>
  </si>
  <si>
    <t>STORAGE_PBAT_1</t>
  </si>
  <si>
    <t>P Battery 2 ( Charger )</t>
  </si>
  <si>
    <t>STORAGE_PBAT_2</t>
  </si>
  <si>
    <t>P Battery 3 ( Charger )</t>
  </si>
  <si>
    <t>STORAGE_PBAT_3</t>
  </si>
  <si>
    <t>P Battery 4 ( Charger )</t>
  </si>
  <si>
    <t>STORAGE_PBAT_4</t>
  </si>
  <si>
    <t>Grid backup voltage phase R [V]</t>
  </si>
  <si>
    <t>STORAGE_URMS1_BACKUP</t>
  </si>
  <si>
    <t>Grid backup voltage phase S [V]</t>
  </si>
  <si>
    <t>STORAGE_URMS2_BACKUP</t>
  </si>
  <si>
    <t>Grid backup voltage phase T [V]</t>
  </si>
  <si>
    <t>STORAGE_URMS3_BACKUP</t>
  </si>
  <si>
    <t>V Battery 1 ( Charger )</t>
  </si>
  <si>
    <t>STORAGE_VBAT_1</t>
  </si>
  <si>
    <t>V Battery 2 ( Charger )</t>
  </si>
  <si>
    <t>STORAGE_VBAT_2</t>
  </si>
  <si>
    <t>V Battery 3 ( Charger )</t>
  </si>
  <si>
    <t>STORAGE_VBAT_3</t>
  </si>
  <si>
    <t>V Battery 4 ( Charger )</t>
  </si>
  <si>
    <t>STORAGE_VBAT_4</t>
  </si>
  <si>
    <t>Daily Energy E0</t>
  </si>
  <si>
    <t>Daily Energy</t>
  </si>
  <si>
    <t>En_Day_E0</t>
  </si>
  <si>
    <t>Weekly Energy E0</t>
  </si>
  <si>
    <t>Weekly Energy</t>
  </si>
  <si>
    <t>En_Wk_E0</t>
  </si>
  <si>
    <t>Not Used Energy E0</t>
  </si>
  <si>
    <t>Not Used Energy</t>
  </si>
  <si>
    <t>En_NU_E0</t>
  </si>
  <si>
    <t>Montly Energy E0</t>
  </si>
  <si>
    <t>Montly Energy</t>
  </si>
  <si>
    <t>En_Mont_E0</t>
  </si>
  <si>
    <t>Yearly Energy E0</t>
  </si>
  <si>
    <t>Yearly Energy</t>
  </si>
  <si>
    <t>En_Year_E0</t>
  </si>
  <si>
    <t>Total Energy E0</t>
  </si>
  <si>
    <t>Total Energy</t>
  </si>
  <si>
    <t>En_Tot_E0</t>
  </si>
  <si>
    <t>Partial Energy E0</t>
  </si>
  <si>
    <t>Partial Energy</t>
  </si>
  <si>
    <t>En_Par_E0</t>
  </si>
  <si>
    <t>Daily Energy E1</t>
  </si>
  <si>
    <t>En_Day_E1</t>
  </si>
  <si>
    <t>Weekly Energy E1</t>
  </si>
  <si>
    <t>En_Wk_E1</t>
  </si>
  <si>
    <t>Not Used Energy E1</t>
  </si>
  <si>
    <t>En_NU_E1</t>
  </si>
  <si>
    <t>Montly Energy E1</t>
  </si>
  <si>
    <t>En_Mont_E1</t>
  </si>
  <si>
    <t>Yearly Energy E1</t>
  </si>
  <si>
    <t>En_Year_E1</t>
  </si>
  <si>
    <t>Total Energy E1</t>
  </si>
  <si>
    <t>En_Tot_E1</t>
  </si>
  <si>
    <t>Partial Energy E1</t>
  </si>
  <si>
    <t>En_Par_E1</t>
  </si>
  <si>
    <t>Daily Energy E2</t>
  </si>
  <si>
    <t>En_Day_E2</t>
  </si>
  <si>
    <t>Weekly Energy E2</t>
  </si>
  <si>
    <t>En_Wk_E2</t>
  </si>
  <si>
    <t>Not Used Energy E2</t>
  </si>
  <si>
    <t>En_NU_E2</t>
  </si>
  <si>
    <t>Montly Energy E2</t>
  </si>
  <si>
    <t>En_Mont_E2</t>
  </si>
  <si>
    <t>Yearly Energy E2</t>
  </si>
  <si>
    <t>En_Year_E2</t>
  </si>
  <si>
    <t>Total Energy E2</t>
  </si>
  <si>
    <t>En_Tot_E2</t>
  </si>
  <si>
    <t>Partial Energy E2</t>
  </si>
  <si>
    <t>En_Par_E2</t>
  </si>
  <si>
    <t>Daily Energy E3</t>
  </si>
  <si>
    <t>En_Day_E3</t>
  </si>
  <si>
    <t>Weekly Energy E3</t>
  </si>
  <si>
    <t>En_Wk_E3</t>
  </si>
  <si>
    <t>Not Used Energy E3</t>
  </si>
  <si>
    <t>En_NU_E3</t>
  </si>
  <si>
    <t>Montly Energy E3</t>
  </si>
  <si>
    <t>En_Mont_E3</t>
  </si>
  <si>
    <t>Yearly Energy E3</t>
  </si>
  <si>
    <t>En_Year_E3</t>
  </si>
  <si>
    <t>Total Energy E3</t>
  </si>
  <si>
    <t>En_Tot_E3</t>
  </si>
  <si>
    <t>Partial Energy E3</t>
  </si>
  <si>
    <t>En_Par_E3</t>
  </si>
  <si>
    <t>Daily Energy E4</t>
  </si>
  <si>
    <t>En_Day_E4</t>
  </si>
  <si>
    <t>Weekly Energy E4</t>
  </si>
  <si>
    <t>En_Wk_E4</t>
  </si>
  <si>
    <t>Not Used Energy E4</t>
  </si>
  <si>
    <t>En_NU_E4</t>
  </si>
  <si>
    <t>Montly Energy E4</t>
  </si>
  <si>
    <t>En_Mont_E4</t>
  </si>
  <si>
    <t>Yearly Energy E4</t>
  </si>
  <si>
    <t>En_Year_E4</t>
  </si>
  <si>
    <t>Total Energy E4</t>
  </si>
  <si>
    <t>En_Tot_E4</t>
  </si>
  <si>
    <t>Partial Energy E4</t>
  </si>
  <si>
    <t>En_Par_E4</t>
  </si>
  <si>
    <t>Daily Energy E5</t>
  </si>
  <si>
    <t>En_Day_E5</t>
  </si>
  <si>
    <t>Weekly Energy E5</t>
  </si>
  <si>
    <t>En_Wk_E5</t>
  </si>
  <si>
    <t>Not Used Energy E5</t>
  </si>
  <si>
    <t>En_NU_E5</t>
  </si>
  <si>
    <t>Montly Energy E5</t>
  </si>
  <si>
    <t>En_Mont_E5</t>
  </si>
  <si>
    <t>Yearly Energy E5</t>
  </si>
  <si>
    <t>En_Year_E5</t>
  </si>
  <si>
    <t>Total Energy E5</t>
  </si>
  <si>
    <t>En_Tot_E5</t>
  </si>
  <si>
    <t>Partial Energy E5</t>
  </si>
  <si>
    <t>En_Par_E5</t>
  </si>
  <si>
    <t>Daily Energy E6</t>
  </si>
  <si>
    <t>En_Day_E6</t>
  </si>
  <si>
    <t>Weekly Energy E6</t>
  </si>
  <si>
    <t>En_Wk_E6</t>
  </si>
  <si>
    <t>Not Used Energy E6</t>
  </si>
  <si>
    <t>En_NU_E6</t>
  </si>
  <si>
    <t>Montly Energy E6</t>
  </si>
  <si>
    <t>En_Mont_E6</t>
  </si>
  <si>
    <t>Yearly Energy E6</t>
  </si>
  <si>
    <t>En_Year_E6</t>
  </si>
  <si>
    <t>Total Energy E6</t>
  </si>
  <si>
    <t>En_Tot_E6</t>
  </si>
  <si>
    <t>Partial Energy E6</t>
  </si>
  <si>
    <t>En_Par_E6</t>
  </si>
  <si>
    <t>Daily Energy E7</t>
  </si>
  <si>
    <t>En_Day_E7</t>
  </si>
  <si>
    <t>Weekly Energy E7</t>
  </si>
  <si>
    <t>En_Wk_E7</t>
  </si>
  <si>
    <t>Not Used Energy E7</t>
  </si>
  <si>
    <t>En_NU_E7</t>
  </si>
  <si>
    <t>Montly Energy E7</t>
  </si>
  <si>
    <t>En_Mont_E7</t>
  </si>
  <si>
    <t>Yearly Energy E7</t>
  </si>
  <si>
    <t>En_Year_E7</t>
  </si>
  <si>
    <t>Total Energy E7</t>
  </si>
  <si>
    <t>En_Tot_E7</t>
  </si>
  <si>
    <t>Partial Energy E7</t>
  </si>
  <si>
    <t>En_Par_E7</t>
  </si>
  <si>
    <t>Daily Energy E8</t>
  </si>
  <si>
    <t>En_Day_E8</t>
  </si>
  <si>
    <t>Weekly Energy E8</t>
  </si>
  <si>
    <t>En_Wk_E8</t>
  </si>
  <si>
    <t>Not Used Energy E8</t>
  </si>
  <si>
    <t>En_NU_E8</t>
  </si>
  <si>
    <t>Montly Energy E8</t>
  </si>
  <si>
    <t>En_Mont_E8</t>
  </si>
  <si>
    <t>Yearly Energy E8</t>
  </si>
  <si>
    <t>En_Year_E8</t>
  </si>
  <si>
    <t>Total Energy E8</t>
  </si>
  <si>
    <t>En_Tot_E8</t>
  </si>
  <si>
    <t>Partial Energy E8</t>
  </si>
  <si>
    <t>En_Par_E8</t>
  </si>
  <si>
    <t>Daily Energy E9</t>
  </si>
  <si>
    <t>En_Day_E9</t>
  </si>
  <si>
    <t>Weekly Energy E9</t>
  </si>
  <si>
    <t>En_Wk_E9</t>
  </si>
  <si>
    <t>Not Used Energy E9</t>
  </si>
  <si>
    <t>En_NU_E9</t>
  </si>
  <si>
    <t>Montly Energy E9</t>
  </si>
  <si>
    <t>En_Mont_E9</t>
  </si>
  <si>
    <t>Yearly Energy E9</t>
  </si>
  <si>
    <t>En_Year_E9</t>
  </si>
  <si>
    <t>Total Energy E9</t>
  </si>
  <si>
    <t>En_Tot_E9</t>
  </si>
  <si>
    <t>Partial Energy E9</t>
  </si>
  <si>
    <t>En_Par_E9</t>
  </si>
  <si>
    <t>Daily Energy E10</t>
  </si>
  <si>
    <t>En_Day_E10</t>
  </si>
  <si>
    <t>Weekly Energy E10</t>
  </si>
  <si>
    <t>En_Wk_E10</t>
  </si>
  <si>
    <t>Not Used Energy E10</t>
  </si>
  <si>
    <t>En_NU_E10</t>
  </si>
  <si>
    <t>Montly Energy E10</t>
  </si>
  <si>
    <t>En_Mont_E10</t>
  </si>
  <si>
    <t>Yearly Energy E10</t>
  </si>
  <si>
    <t>En_Year_E10</t>
  </si>
  <si>
    <t>Total Energy E10</t>
  </si>
  <si>
    <t>En_Tot_E10</t>
  </si>
  <si>
    <t>Partial Energy E10</t>
  </si>
  <si>
    <t>En_Par_E10</t>
  </si>
  <si>
    <t>Daily Energy E11</t>
  </si>
  <si>
    <t>En_Day_E11</t>
  </si>
  <si>
    <t>Weekly Energy E11</t>
  </si>
  <si>
    <t>En_Wk_E11</t>
  </si>
  <si>
    <t>Not Used Energy E11</t>
  </si>
  <si>
    <t>En_NU_E11</t>
  </si>
  <si>
    <t>Montly Energy E11</t>
  </si>
  <si>
    <t>En_Mont_E11</t>
  </si>
  <si>
    <t>Yearly Energy E11</t>
  </si>
  <si>
    <t>En_Year_E11</t>
  </si>
  <si>
    <t>Total Energy E11</t>
  </si>
  <si>
    <t>En_Tot_E11</t>
  </si>
  <si>
    <t>Partial Energy E11</t>
  </si>
  <si>
    <t>En_Par_E11</t>
  </si>
  <si>
    <t>Daily Energy E12</t>
  </si>
  <si>
    <t>En_Day_E12</t>
  </si>
  <si>
    <t>Weekly Energy E12</t>
  </si>
  <si>
    <t>En_Wk_E12</t>
  </si>
  <si>
    <t>Not Used Energy E12</t>
  </si>
  <si>
    <t>En_NU_E12</t>
  </si>
  <si>
    <t>Montly Energy E12</t>
  </si>
  <si>
    <t>En_Mont_E12</t>
  </si>
  <si>
    <t>Yearly Energy E12</t>
  </si>
  <si>
    <t>En_Year_E12</t>
  </si>
  <si>
    <t>Total Energy E12</t>
  </si>
  <si>
    <t>En_Tot_E12</t>
  </si>
  <si>
    <t>Partial Energy E12</t>
  </si>
  <si>
    <t>En_Par_E12</t>
  </si>
  <si>
    <t>Daily Energy E13</t>
  </si>
  <si>
    <t>En_Day_E13</t>
  </si>
  <si>
    <t>Weekly Energy E13</t>
  </si>
  <si>
    <t>En_Wk_E13</t>
  </si>
  <si>
    <t>Not Used Energy E13</t>
  </si>
  <si>
    <t>En_NU_E13</t>
  </si>
  <si>
    <t>Montly Energy E13</t>
  </si>
  <si>
    <t>En_Mont_E13</t>
  </si>
  <si>
    <t>Yearly Energy E13</t>
  </si>
  <si>
    <t>En_Year_E13</t>
  </si>
  <si>
    <t>Total Energy E13</t>
  </si>
  <si>
    <t>En_Tot_E13</t>
  </si>
  <si>
    <t>Partial Energy E13</t>
  </si>
  <si>
    <t>En_Par_E13</t>
  </si>
  <si>
    <t>Daily Energy E14</t>
  </si>
  <si>
    <t>En_Day_E14</t>
  </si>
  <si>
    <t>Weekly Energy E14</t>
  </si>
  <si>
    <t>En_Wk_E14</t>
  </si>
  <si>
    <t>Not Used Energy E14</t>
  </si>
  <si>
    <t>En_NU_E14</t>
  </si>
  <si>
    <t>Montly Energy E14</t>
  </si>
  <si>
    <t>En_Mont_E14</t>
  </si>
  <si>
    <t>Yearly Energy E14</t>
  </si>
  <si>
    <t>En_Year_E14</t>
  </si>
  <si>
    <t>Total Energy E14</t>
  </si>
  <si>
    <t>En_Tot_E14</t>
  </si>
  <si>
    <t>Partial Energy E14</t>
  </si>
  <si>
    <t>En_Par_E14</t>
  </si>
  <si>
    <t>Daily Energy E15</t>
  </si>
  <si>
    <t>En_Day_E15</t>
  </si>
  <si>
    <t>Weekly Energy E15</t>
  </si>
  <si>
    <t>En_Wk_E15</t>
  </si>
  <si>
    <t>Not Used Energy E15</t>
  </si>
  <si>
    <t>En_NU_E15</t>
  </si>
  <si>
    <t>Montly Energy E15</t>
  </si>
  <si>
    <t>En_Mont_E15</t>
  </si>
  <si>
    <t>Yearly Energy E15</t>
  </si>
  <si>
    <t>En_Year_E15</t>
  </si>
  <si>
    <t>Total Energy E15</t>
  </si>
  <si>
    <t>En_Tot_E15</t>
  </si>
  <si>
    <t>Partial Energy E15</t>
  </si>
  <si>
    <t>En_Par_E15</t>
  </si>
  <si>
    <t xml:space="preserve">Daily Self-Consumption </t>
  </si>
  <si>
    <t>SC_Day</t>
  </si>
  <si>
    <t xml:space="preserve">Total Self-Consumption </t>
  </si>
  <si>
    <t>SC_Tot</t>
  </si>
  <si>
    <t>Daily Self-Sufficiency</t>
  </si>
  <si>
    <t>SS_Day</t>
  </si>
  <si>
    <t>Total Self-Sufficiency</t>
  </si>
  <si>
    <t>SS_Tot</t>
  </si>
  <si>
    <t>Input 3 Voltage (V)</t>
  </si>
  <si>
    <t>AUR_UDC3</t>
  </si>
  <si>
    <t>Input 3 Current (A)</t>
  </si>
  <si>
    <t>AUR_IDC3</t>
  </si>
  <si>
    <t>Input 3 Power (W)</t>
  </si>
  <si>
    <t>AUR_PDC3</t>
  </si>
  <si>
    <t>I_Leakage</t>
  </si>
  <si>
    <t>PCOM_B_ILEAK</t>
  </si>
  <si>
    <t>I_Leakage_Filt</t>
  </si>
  <si>
    <t>PCOM_B_ILEAK_FILT</t>
  </si>
  <si>
    <t>I_Leakage_AVG</t>
  </si>
  <si>
    <t>PCOM_B_ILEAK_AVG</t>
  </si>
  <si>
    <t>I_Leakage_Res</t>
  </si>
  <si>
    <t>PCOM_B_ILEAK_RES</t>
  </si>
  <si>
    <t>DC Injection_R</t>
  </si>
  <si>
    <t>AUR_Idc1</t>
  </si>
  <si>
    <t>DC Injection_S</t>
  </si>
  <si>
    <t>AUR_Idc2</t>
  </si>
  <si>
    <t>DC Injection_T</t>
  </si>
  <si>
    <t>AUR_Idc3</t>
  </si>
  <si>
    <t>Input 4 Voltage</t>
  </si>
  <si>
    <t>AUR_UDC4</t>
  </si>
  <si>
    <t>Input 4 Current</t>
  </si>
  <si>
    <t>AUR_IDC4</t>
  </si>
  <si>
    <t>Input 4 Power</t>
  </si>
  <si>
    <t>AUR_PDC4</t>
  </si>
  <si>
    <t>Input 5 Voltage</t>
  </si>
  <si>
    <t>AUR_UDC5</t>
  </si>
  <si>
    <t>Input 5 Current</t>
  </si>
  <si>
    <t>AUR_IDC5</t>
  </si>
  <si>
    <t>Input 5 Power</t>
  </si>
  <si>
    <t>AUR_PDC5</t>
  </si>
  <si>
    <t>Input 6 Voltage</t>
  </si>
  <si>
    <t>AUR_UDC6</t>
  </si>
  <si>
    <t>Input 6 Current</t>
  </si>
  <si>
    <t>AUR_IDC6</t>
  </si>
  <si>
    <t>Input 6 Power</t>
  </si>
  <si>
    <t>AUR_PDC6</t>
  </si>
  <si>
    <t>IGBT Temperature 18 (°C)</t>
  </si>
  <si>
    <t>PVS-120(100)-TL</t>
  </si>
  <si>
    <t>NEW_IGBT_T_18</t>
  </si>
  <si>
    <t>IGBT Temperature 17 (°C)</t>
  </si>
  <si>
    <t>NEW_IGBT_T_17</t>
  </si>
  <si>
    <t>IGBT Temperature 19 (°C)</t>
  </si>
  <si>
    <t>NEW_IGBT_T_19</t>
  </si>
  <si>
    <t>IGBT Temperature 20 (°C)</t>
  </si>
  <si>
    <t>NEW_IGBT_T_20</t>
  </si>
  <si>
    <t>IGBT Temperature 21 (°C)</t>
  </si>
  <si>
    <t>NEW_IGBT_T_21</t>
  </si>
  <si>
    <t>IGBT Temperature 22 (°C)</t>
  </si>
  <si>
    <t>NEW_IGBT_T_22</t>
  </si>
  <si>
    <t>IGBT Temperature 23 (°C)</t>
  </si>
  <si>
    <t>NEW_IGBT_T_23</t>
  </si>
  <si>
    <t>IGBT Temperature 24 (°C)</t>
  </si>
  <si>
    <t>NEW_IGBT_T_24</t>
  </si>
  <si>
    <t>IGBT Temperature 25 (°C)</t>
  </si>
  <si>
    <t>NEW_IGBT_T_25</t>
  </si>
  <si>
    <t>Volt after LP filter in input of Volt-Watt function.</t>
  </si>
  <si>
    <t>VW_Voltage_LP_filter</t>
  </si>
  <si>
    <t>Frequency after LP filter in input of Freq.-Watt function.</t>
  </si>
  <si>
    <t>FW_Frequency_LP_filter</t>
  </si>
  <si>
    <t>Volt after LP filter in input of Volt-Var function.</t>
  </si>
  <si>
    <t>VV_Voltage_LP_filter</t>
  </si>
  <si>
    <t>Inf</t>
  </si>
  <si>
    <t>Read Var Micro</t>
  </si>
  <si>
    <t>inf</t>
  </si>
  <si>
    <t>Read Var DSP</t>
  </si>
  <si>
    <t>var_type</t>
  </si>
  <si>
    <t>var_unit</t>
  </si>
  <si>
    <t>var_conversion</t>
  </si>
  <si>
    <t>var_note</t>
  </si>
  <si>
    <t>I</t>
  </si>
  <si>
    <t>0: DC injection threshold (HIGH)</t>
  </si>
  <si>
    <t>REAL_Value = VAR_Value</t>
  </si>
  <si>
    <t>Inverter FW version (official)</t>
  </si>
  <si>
    <t>Usally expressed as a 4 chars string (ex. "B000")</t>
  </si>
  <si>
    <t>Pulse amplitude [A] (1-phase) / Reactive power % (3-phase)</t>
  </si>
  <si>
    <t>A</t>
  </si>
  <si>
    <t>REAL_Value = ((VAR_Value / (2^15)) x FS_IOUT)</t>
  </si>
  <si>
    <t>Bulk voltage set-point (inverter) [V] (read-only)</t>
  </si>
  <si>
    <t>V</t>
  </si>
  <si>
    <t>REAL_Value = ((VAR_Value / (2^13)) x FS_VBULK)</t>
  </si>
  <si>
    <t>Bulk ref. is usually managed internally by Supervisor</t>
  </si>
  <si>
    <t>4: Pulse enable</t>
  </si>
  <si>
    <t>0=Disabled - 1=Enabled</t>
  </si>
  <si>
    <t>5: BYTE_L = Delta F enable / BYTE_H = Wind frequency buffer size</t>
  </si>
  <si>
    <t>The BYTE_L is the F derivate enable
The BYTE_H is the wind frequency buffer size</t>
  </si>
  <si>
    <t>Received parameters flag</t>
  </si>
  <si>
    <t>Set to 1 by DSP when all the parameters are received successfully</t>
  </si>
  <si>
    <t>7: Max Active IAC [A]</t>
  </si>
  <si>
    <t>REAL_Value = ((VAR_Value / (2^14)) x FS_IOUT)</t>
  </si>
  <si>
    <t>8: Grid standard (read-only)</t>
  </si>
  <si>
    <t>Grid-standard codes are described in "Aurora Communication Protocol" (CMD 58)</t>
  </si>
  <si>
    <t>9: U &gt;&gt; Limit [V]</t>
  </si>
  <si>
    <t>REAL_Value = ((VAR_Value / (2^15)) x FS_VOUT)</t>
  </si>
  <si>
    <t>10: U &gt; 10 min Limit [V]</t>
  </si>
  <si>
    <t>11: U &lt;&lt; Limit [V]</t>
  </si>
  <si>
    <t>12: Max PAC [W] (read-only)</t>
  </si>
  <si>
    <t>This VAR is also used for Derating and Power reduction</t>
  </si>
  <si>
    <t>ENEL autotest selection/enable</t>
  </si>
  <si>
    <t>14: Nominal Active PAC [W]</t>
  </si>
  <si>
    <t>15: Reconn. time after grid fault [s]</t>
  </si>
  <si>
    <t>s</t>
  </si>
  <si>
    <t>Impedance variation threshold</t>
  </si>
  <si>
    <t>17: F &gt; Limit [Hz]</t>
  </si>
  <si>
    <t>Hz</t>
  </si>
  <si>
    <t>REAL_Value = (2500000 / VAR_Value)</t>
  </si>
  <si>
    <t>18: F &lt; Limit [Hz]</t>
  </si>
  <si>
    <t>19: Anti islanding period [ms]</t>
  </si>
  <si>
    <t>ms</t>
  </si>
  <si>
    <t>VgSumMax [W]</t>
  </si>
  <si>
    <t>Impedance variation value</t>
  </si>
  <si>
    <t>Grid impedance</t>
  </si>
  <si>
    <t>23: U &lt; Limit [V]</t>
  </si>
  <si>
    <t>24: U &gt; Limit [V]</t>
  </si>
  <si>
    <t>Grid fault reason</t>
  </si>
  <si>
    <t>26: MPPT type (read-only)</t>
  </si>
  <si>
    <t>Time for the next connection</t>
  </si>
  <si>
    <t>Set by DSP during connection sequence</t>
  </si>
  <si>
    <t>Inverter FW version (sub)</t>
  </si>
  <si>
    <t>K VAC (phase R) (calibration)</t>
  </si>
  <si>
    <t>REAL_Value = (VAR_Value / (2^14))</t>
  </si>
  <si>
    <t>Output relay selftest initialization/enable</t>
  </si>
  <si>
    <t>31: Max Reactive IAC [A]</t>
  </si>
  <si>
    <t>PAC ramp</t>
  </si>
  <si>
    <t>W/s</t>
  </si>
  <si>
    <t>REAL_Value = (VAR_Value x 10)</t>
  </si>
  <si>
    <t>ENEL autotest result (measure)</t>
  </si>
  <si>
    <t>V or Hz</t>
  </si>
  <si>
    <t>REAL_Value = ((VAR_Value / (2^15)) x FS_VOUT) for OV/UV tests REAL_Value = (2500000 / VAR_Value) for OF/UF tests</t>
  </si>
  <si>
    <t>34: 3-wire / 4-wire mode (3-phase)</t>
  </si>
  <si>
    <t>35: DC injection threshold (LOW)</t>
  </si>
  <si>
    <t>DC injection value (phase R)</t>
  </si>
  <si>
    <t>mA???</t>
  </si>
  <si>
    <t>ENEL autotest result (trip time)</t>
  </si>
  <si>
    <t>38: Time for conn. after non-grid prot. [s]</t>
  </si>
  <si>
    <t>39: MIN FAC (before connection) [Hz]</t>
  </si>
  <si>
    <t>Q VAC (phase R) (calibration)</t>
  </si>
  <si>
    <t>K Vneutral (calibration)</t>
  </si>
  <si>
    <t>Q Vneutral (calibration)</t>
  </si>
  <si>
    <t>Inverter model code (read-only)</t>
  </si>
  <si>
    <t>VA</t>
  </si>
  <si>
    <t>44: Soglia attivazione LVRT [V]</t>
  </si>
  <si>
    <t>K VAC (phase S) (calibration)</t>
  </si>
  <si>
    <t>Q VAC (phase S) (calibration)</t>
  </si>
  <si>
    <t>K VAC (phase T) (calibration)</t>
  </si>
  <si>
    <t>Q VAC (phase T) (calibration)</t>
  </si>
  <si>
    <t>49: Max total IAC [A]</t>
  </si>
  <si>
    <t>50: Output Overcurrent [A]</t>
  </si>
  <si>
    <t>MaxAVG: B_H = N Cyc/ B_L = Buffer Size</t>
  </si>
  <si>
    <t>MaxAVG: B_H RestoreSlope%Pmax/min;B_L[4:7]DeltaVReg;[3:0]DeltaVRestorePower</t>
  </si>
  <si>
    <t>K IAC (phase R) (calibration)</t>
  </si>
  <si>
    <t>Q IAC (phase R) (calibration)</t>
  </si>
  <si>
    <t>K IAC (phase S) (calibration)</t>
  </si>
  <si>
    <t>Q IAC (phase S) (calibration)</t>
  </si>
  <si>
    <t>K IAC (phase T) (calibration)</t>
  </si>
  <si>
    <t>Q IAC (phase T) (calibration)</t>
  </si>
  <si>
    <t>K VBULK (calibration)</t>
  </si>
  <si>
    <t>Q VBULK (calibration)</t>
  </si>
  <si>
    <t>REAL_Value = ((VAR_Value / (2^15)) x FS_VBULK)</t>
  </si>
  <si>
    <t>61: Max Q [var]</t>
  </si>
  <si>
    <t>VAR</t>
  </si>
  <si>
    <t>This VAR is also used for reactive power derating</t>
  </si>
  <si>
    <t>62: Time end Frequency Derating [s]</t>
  </si>
  <si>
    <t>63: Output capacitor  [nF]</t>
  </si>
  <si>
    <t>nF</t>
  </si>
  <si>
    <t>64: Anti-islanding %</t>
  </si>
  <si>
    <t>REAL_Value = ((VAR_Value / (2^15)) x 100)</t>
  </si>
  <si>
    <t>65:Max delta T (threshold for Freq Drift) [usec]</t>
  </si>
  <si>
    <t>DC injection value (phase S)</t>
  </si>
  <si>
    <t>K Max delta cycle</t>
  </si>
  <si>
    <t>68: Max delta cycle</t>
  </si>
  <si>
    <t>Reactive Power for Passive A.I. [Var]</t>
  </si>
  <si>
    <t>B_H =Fix Chopping factor [mHz] B_L = Kp Drift Reg.</t>
  </si>
  <si>
    <t>B_H= Delta Freq x PLL error incr. B_L= Delta Freq x Active A.I. detection</t>
  </si>
  <si>
    <t>72: U&gt;&gt; limit (ph-ph) [V]</t>
  </si>
  <si>
    <t>73: U&lt;&lt; limit (ph-ph) [V]</t>
  </si>
  <si>
    <t>74: (DeltaP / Hz) for OF derating [%Pist/(100*Hz)]</t>
  </si>
  <si>
    <t>REAL_Value = (VAR_Value / (2^15))</t>
  </si>
  <si>
    <t>75: Min VGSUM POW (3-phase) [W]</t>
  </si>
  <si>
    <t>76: U&lt; limit (ph-ph) [V]</t>
  </si>
  <si>
    <t>77: U&gt; limit (ph-ph) [V]</t>
  </si>
  <si>
    <t>78: FLT FFWD enable + Delat Freq</t>
  </si>
  <si>
    <t>79: MAX VAC (before connection) [V]</t>
  </si>
  <si>
    <t>COS-PHI % ???</t>
  </si>
  <si>
    <t xml:space="preserve">81: VAC peak OV threshold [V] </t>
  </si>
  <si>
    <t>BDEW mode enable</t>
  </si>
  <si>
    <t>BDEW smooth</t>
  </si>
  <si>
    <t>84: Soglia esportazione max pow per fault symm [V]</t>
  </si>
  <si>
    <t>85: BYTE_H = Frequency buffer size / BYTE_L = OF derating mode</t>
  </si>
  <si>
    <t>The BYTE_L is the mode: 0=Disabled - 1=BDEW - 2=VDE-AR-N - 3=CEI
The BYTE_H is the size of the frequency buffer (1-255)</t>
  </si>
  <si>
    <t>86: Min/max attenuation factor</t>
  </si>
  <si>
    <t>87: U &lt; protection time [ms]</t>
  </si>
  <si>
    <t>1=Disabled - 0=Enabled</t>
  </si>
  <si>
    <t>88: U &gt;&gt; protection time [ms]</t>
  </si>
  <si>
    <t>(initially used only for BDEW standard) - (ammisible range 0-65535 ms)</t>
  </si>
  <si>
    <t>89: U &lt;&lt; protection time [ms]</t>
  </si>
  <si>
    <t>90: U &gt; protection time [ms]</t>
  </si>
  <si>
    <t>91: Min Vbulk UV [V] (read-only)</t>
  </si>
  <si>
    <t>92: K retta reattiva in LVRT</t>
  </si>
  <si>
    <t>REAL_Value = (VAR_Value / (2^13))</t>
  </si>
  <si>
    <t>93: Slow Ramp Function</t>
  </si>
  <si>
    <t>The BYTE_L holds the slow ramp enable flags:
- Bit0 = General enable
- Bit1 = SRE always
- Bit2 = SRE after grid-fail
- Bit3 = SRE after OF derating
The BYTE_H is the slow ramp slew-rate [P%/min - 1-100]</t>
  </si>
  <si>
    <t>94: MIN VAC (before connection): UV threshold before connection [V]</t>
  </si>
  <si>
    <t>95: MAX FAC (before connection) + Rientro da derating in frequenza [Hz]</t>
  </si>
  <si>
    <t>96: Soglia attivazione derating in frequenza [Hz]</t>
  </si>
  <si>
    <t>97: F &gt; protection time [ms]</t>
  </si>
  <si>
    <t>(ammisible range 0-65535 ms)</t>
  </si>
  <si>
    <t>98: F &lt; protection time [ms]</t>
  </si>
  <si>
    <t xml:space="preserve">99: DC injection protection buffer size BYTE_H / BYTE_L for HIGH / LOW threshold  </t>
  </si>
  <si>
    <t>The BYTE_L is the prot.buffer size for the LOW DC injection threshold
The BYTE_H is the prot. buffer size for the HIGH DC injection threshold</t>
  </si>
  <si>
    <t>B</t>
  </si>
  <si>
    <t>NOT USED</t>
  </si>
  <si>
    <t>Booster FW version (official)</t>
  </si>
  <si>
    <t>Usally expressed as a 4 chars string (ex. "A000")</t>
  </si>
  <si>
    <t>Step duty MPPT</t>
  </si>
  <si>
    <t>Time MPPT</t>
  </si>
  <si>
    <t>Power measure period</t>
  </si>
  <si>
    <t>Input mode (read-only)</t>
  </si>
  <si>
    <t>0=INDEPENDENT - 1=PARALLEL
NOTE: Var. 105 can become free if var. 211 is used instead.</t>
  </si>
  <si>
    <t>Bulk reference value</t>
  </si>
  <si>
    <t>108: Grid standard (read-only)</t>
  </si>
  <si>
    <t>Grid-standard codes are described in "Aurora Communication Protocol"</t>
  </si>
  <si>
    <t>109: Input power limitation [W] (read-only)</t>
  </si>
  <si>
    <t>REAL_Value = ((VAR_Value / (2^15)) x FS_VIN x FS_IIN)</t>
  </si>
  <si>
    <t>Booster FW version (sub)</t>
  </si>
  <si>
    <t>111: U &gt;&gt; Limit [V]</t>
  </si>
  <si>
    <t>112: U &lt;&lt; Limit [V]</t>
  </si>
  <si>
    <t>114: F &gt;&gt; Limit [Hz]</t>
  </si>
  <si>
    <t>115: F &lt;&lt; Limit [Hz]</t>
  </si>
  <si>
    <t>Impedance variation vale</t>
  </si>
  <si>
    <t>Average impedance value</t>
  </si>
  <si>
    <t>Output relay selftest enable</t>
  </si>
  <si>
    <t>Output relay selftest selection</t>
  </si>
  <si>
    <t>Pulse enable</t>
  </si>
  <si>
    <t>123: U &lt; Limit [V]</t>
  </si>
  <si>
    <t>124: U &gt; Limit [V]</t>
  </si>
  <si>
    <t>125: V-Start channel 2 [V]</t>
  </si>
  <si>
    <t>REAL_Value = ((VAR_Value / (2^15)) x FS_VIN)</t>
  </si>
  <si>
    <t>F derivate enable</t>
  </si>
  <si>
    <t>Offset on max threshold</t>
  </si>
  <si>
    <t>Multi-Max scan enable</t>
  </si>
  <si>
    <t>Scan is usually managed internally by Supervisor</t>
  </si>
  <si>
    <t>Booster model code (read-only)</t>
  </si>
  <si>
    <t>Free vars after MCU "vars sharing" (but only for newer models)</t>
  </si>
  <si>
    <t>130: V-Start channel 1 [V]</t>
  </si>
  <si>
    <t>K Iin CH. 1 (calibration)</t>
  </si>
  <si>
    <t>Q Iin CH. 1 (calibration)</t>
  </si>
  <si>
    <t>REAL_Value = ((VAR_Value / (2^15)) x FS_Iin)</t>
  </si>
  <si>
    <t>K Iin CH. 2 (calibration)</t>
  </si>
  <si>
    <t>Q Iin CH. 2 (calibration)</t>
  </si>
  <si>
    <t>Constant Vin value</t>
  </si>
  <si>
    <t>Constant Vin enable</t>
  </si>
  <si>
    <t>139: UV protection time [s]</t>
  </si>
  <si>
    <t>140: 3-wire/4-wire mode</t>
  </si>
  <si>
    <t>3=3-wire - 4=4-wire</t>
  </si>
  <si>
    <t>K Vin CH. 1 (calibration)</t>
  </si>
  <si>
    <t>Q Vin CH. 1 (calibration)</t>
  </si>
  <si>
    <t>REAL_Value = ((VAR_Value / (2^15)) x FS_Vin)</t>
  </si>
  <si>
    <t>K Vin CH. 2 (calibration)</t>
  </si>
  <si>
    <t>Q Vin CH. 2 (calibration)</t>
  </si>
  <si>
    <t>151: MPPT min max</t>
  </si>
  <si>
    <t>152: MPPT KI</t>
  </si>
  <si>
    <t>REAL_Value = (VAR_Value / 16)</t>
  </si>
  <si>
    <t>153: MPPT amplitude</t>
  </si>
  <si>
    <t>REAL_Value = (VAR_Value / 10)</t>
  </si>
  <si>
    <t>Multi-Max scan pre-enable</t>
  </si>
  <si>
    <t>Multi-Max scan MIN Vin CH. 1</t>
  </si>
  <si>
    <t>Multi-Max scan TOP Vin CH. 1</t>
  </si>
  <si>
    <t>Multi-Max scan MIN Vin CH. 2</t>
  </si>
  <si>
    <t>Multi-Max scan TOP Vin CH. 2</t>
  </si>
  <si>
    <t>Max leakage current (booster) [mA]</t>
  </si>
  <si>
    <t>mA</t>
  </si>
  <si>
    <t>Power saving channel selection</t>
  </si>
  <si>
    <t>Power saving channel selection is usually managed internally by Supervisor</t>
  </si>
  <si>
    <t>161: MPPT KP</t>
  </si>
  <si>
    <t>162: BYTE_H = Frequency buffer size / BYTE_L = Freq protection disable</t>
  </si>
  <si>
    <t>The BYTE_L is the disable flag: 0=Enabled - 1=Disabled
The BYTE_H is the size of the frequency buffer (1-255)</t>
  </si>
  <si>
    <t>163: Coils ratio (Read Only)</t>
  </si>
  <si>
    <t>164: Bulk OV threshold [V] (read only)</t>
  </si>
  <si>
    <t>165: U &gt;&gt; protection time [ms]</t>
  </si>
  <si>
    <t>166: U &lt;&lt; protection time [ms]</t>
  </si>
  <si>
    <t>167: F &gt;&gt; protection time [ms]</t>
  </si>
  <si>
    <t>168: F &lt;&lt; protection time [ms]</t>
  </si>
  <si>
    <t>169: Max Input current x channel [A]</t>
  </si>
  <si>
    <t>REAL_Value = ((VAR_Value / (2^14)) x FS_Iin)</t>
  </si>
  <si>
    <t>170: Input overcurrent x channel [A]</t>
  </si>
  <si>
    <t>S</t>
  </si>
  <si>
    <t>200: "is amorphous" flag</t>
  </si>
  <si>
    <t>S/I/B</t>
  </si>
  <si>
    <t>201: Nominal VAC [V]</t>
  </si>
  <si>
    <t>202: Nominal FAC [Hz]</t>
  </si>
  <si>
    <t>Clock state</t>
  </si>
  <si>
    <t>Clock state is usually managed internally by Supervisor</t>
  </si>
  <si>
    <t>Derating mode</t>
  </si>
  <si>
    <t>K IAC (calibration) (OLD)???</t>
  </si>
  <si>
    <t>Q IAC (calibration) (OLD)???</t>
  </si>
  <si>
    <t>S/I</t>
  </si>
  <si>
    <t>K PAC (calibration)</t>
  </si>
  <si>
    <t>Q PAC (calibration)</t>
  </si>
  <si>
    <t>PAC calibration enable</t>
  </si>
  <si>
    <t>0=Enabled - 1=Disabled</t>
  </si>
  <si>
    <t>210: RS485 baud-rate code</t>
  </si>
  <si>
    <t>211: Input mode (read-only)</t>
  </si>
  <si>
    <t>The BYTE_L is the input mode
The BYTE_H is the HW configuration bits field</t>
  </si>
  <si>
    <t>212: R-iso measure disable</t>
  </si>
  <si>
    <t>213: Remote mode</t>
  </si>
  <si>
    <t>214: Fan mounted</t>
  </si>
  <si>
    <t>215: "Who am I" model code (change also var. 12, 43, 109, 129)</t>
  </si>
  <si>
    <t>Model codes are described in "Aurora Communication Protocol" (CMD 58)</t>
  </si>
  <si>
    <t>Last alarm-state</t>
  </si>
  <si>
    <t>Alarm states are described in "Aurora Communication Protocol" (CMD 50)</t>
  </si>
  <si>
    <t>217: Digital alarm mode</t>
  </si>
  <si>
    <t>218: "is wind" flag</t>
  </si>
  <si>
    <t>0=Solar - 1=Wind</t>
  </si>
  <si>
    <t>Is split?</t>
  </si>
  <si>
    <t>220: "is multi-max scan enabled" flag</t>
  </si>
  <si>
    <t>221: Multi-max scan timeout [s]</t>
  </si>
  <si>
    <t>222: R-ISO delay [s]</t>
  </si>
  <si>
    <t>For the "european" HW of isolated family is the time threshold for GF for floating GND</t>
  </si>
  <si>
    <t>223: R-ISO threshold [Mohm]</t>
  </si>
  <si>
    <t>Mohm</t>
  </si>
  <si>
    <t>REAL_Value = ((VAR_Value / (2^15)) x FS_RISO)</t>
  </si>
  <si>
    <t>Power saving enable</t>
  </si>
  <si>
    <t>Grounding mode</t>
  </si>
  <si>
    <t>226: 110% / 100% PAC limitation selection [%W]</t>
  </si>
  <si>
    <t>227: Byte_L="is country selector timeout enable" flag / Byte_H="is country selector frozen" flag</t>
  </si>
  <si>
    <t>The BYTE_L is the country selection timeout enable (0 = Timeout disabled - 1 = Timeout enabled)
The BYTE_H is the country selection freeze enable (0 = Selection free - 1 = Selection frozen)</t>
  </si>
  <si>
    <t>228: Max Vbulk ref. [V] (read-only)</t>
  </si>
  <si>
    <t>GFI type</t>
  </si>
  <si>
    <t>Is string selftest check enabled?</t>
  </si>
  <si>
    <t>231: "is cos-phi/tan-phi sign inverted" flag</t>
  </si>
  <si>
    <t>232:  Kcos-phi (calibration)</t>
  </si>
  <si>
    <t>233:  Qcos-phi (calibration)</t>
  </si>
  <si>
    <t>234: % Vout_nom for lock-in (cos-phi = f(P)) [%V]</t>
  </si>
  <si>
    <t>If value = 0 the lock-in function is not used</t>
  </si>
  <si>
    <t>235: % Vout_nom for lock-out (cos-phi = f(P)) [%V]</t>
  </si>
  <si>
    <t>If value = 0 the lock-out function is not used</t>
  </si>
  <si>
    <t>236: % Pout_nom for lock-in (Q(U) mode) [%W]</t>
  </si>
  <si>
    <t>237: % Pout_nom for lock-out (Q(U) mode) [%W]</t>
  </si>
  <si>
    <t>238: % Pout_max for power reduction applied permanently [%W]</t>
  </si>
  <si>
    <t>Pout_max is the effective Pout_limit applied on var. 12</t>
  </si>
  <si>
    <t>239: Byte H AUTOTEST Enable, Byte L AUTOTEST Timeout x10sec</t>
  </si>
  <si>
    <t>The BYTE_L is the autotest timeout expressed in 10 s (10-2550 s)
The BYTE_H is the autotest enable (0 = Test disabled - 1 = Test enabled)</t>
  </si>
  <si>
    <t>240: MIN VAC for FAC protection disable [V]</t>
  </si>
  <si>
    <t>241: Grid protection disable flags</t>
  </si>
  <si>
    <t>The BYTE_L holds the BOOSTER grid protection disable flags
The BYTE_H holds the INVERTER grid protection disable flags</t>
  </si>
  <si>
    <t>Sleep-mode</t>
  </si>
  <si>
    <t>0=AC standby feed with timeout (5 min) - 1=AC standby feed always</t>
  </si>
  <si>
    <t>Pseudo calibration cos-phi+ K</t>
  </si>
  <si>
    <t>TBD</t>
  </si>
  <si>
    <t>For "old" 1-phase models only!!!</t>
  </si>
  <si>
    <t>Pseudo calibration cos-phi- K</t>
  </si>
  <si>
    <t>Pseudo calibration cos-phi+ Q</t>
  </si>
  <si>
    <t>Pseudo calibration cos-phi- Q</t>
  </si>
  <si>
    <t>Virtual KCC</t>
  </si>
  <si>
    <t>Vgnd threshold (LOW)</t>
  </si>
  <si>
    <t>Umax</t>
  </si>
  <si>
    <t>3G83 ( Slovenia )</t>
  </si>
  <si>
    <t>Umin</t>
  </si>
  <si>
    <t>251: Qmax/Pnom</t>
  </si>
  <si>
    <t>same as var. 80</t>
  </si>
  <si>
    <t>Max number of leak fault events</t>
  </si>
  <si>
    <t>OF derating STOP [Hz]</t>
  </si>
  <si>
    <t>AFD management enable</t>
  </si>
  <si>
    <t>Id</t>
  </si>
  <si>
    <t>Id_MSB</t>
  </si>
  <si>
    <t>Id_LSB</t>
  </si>
  <si>
    <t>Name</t>
  </si>
  <si>
    <t>Unit</t>
  </si>
  <si>
    <t>Type</t>
  </si>
  <si>
    <r>
      <t xml:space="preserve">STRING </t>
    </r>
    <r>
      <rPr>
        <b/>
        <u/>
        <sz val="16"/>
        <color theme="1"/>
        <rFont val="Calibri"/>
        <family val="2"/>
        <scheme val="minor"/>
      </rPr>
      <t>CONFIGURATION</t>
    </r>
    <r>
      <rPr>
        <sz val="16"/>
        <color theme="1"/>
        <rFont val="Calibri"/>
        <family val="2"/>
        <scheme val="minor"/>
      </rPr>
      <t xml:space="preserve"> REGISTER</t>
    </r>
  </si>
  <si>
    <t>FLAGS</t>
  </si>
  <si>
    <t>VSTRING1_START</t>
  </si>
  <si>
    <t>Vdc</t>
  </si>
  <si>
    <t>FLOAT</t>
  </si>
  <si>
    <t>VSTRING2_START</t>
  </si>
  <si>
    <t>VSTRING1 UV</t>
  </si>
  <si>
    <t>VSTRING1 OV</t>
  </si>
  <si>
    <t>VSTRING2 UV</t>
  </si>
  <si>
    <t>VSTRING2 OV</t>
  </si>
  <si>
    <t>VSTRING_OK_TOUT</t>
  </si>
  <si>
    <t>UI32</t>
  </si>
  <si>
    <t>VSTRING_UV_TOUT CONNECTED</t>
  </si>
  <si>
    <t>VSTRING_OV_TOUT</t>
  </si>
  <si>
    <t>VSTRING UV ZERO POWER TOUT DISCONNECTED</t>
  </si>
  <si>
    <t>POWER SAVING START THRESHOLD</t>
  </si>
  <si>
    <t>POWER SAVING THRESHOLD HYSTERESYS</t>
  </si>
  <si>
    <t>%</t>
  </si>
  <si>
    <t>ISTRING OC SW</t>
  </si>
  <si>
    <t>ISTRING OC SW TOUT</t>
  </si>
  <si>
    <t>VSTRING_NIGHT_MODE_THRESHOLD</t>
  </si>
  <si>
    <t>VSTRING_NIGHT_MODE_TOUT</t>
  </si>
  <si>
    <t>ISTRING_ZERO_POWER_THRESHOLD</t>
  </si>
  <si>
    <t>NEGATIVE STRING CURRENT SATURATION</t>
  </si>
  <si>
    <t>NEGATIVE STRING CURRENT THRESHOLD</t>
  </si>
  <si>
    <t>NEGATIVE STRING CURRENT TOUT</t>
  </si>
  <si>
    <t>I2T_ENABLE_CURRENT_THRESHOLD</t>
  </si>
  <si>
    <t>I2T_KI</t>
  </si>
  <si>
    <t>I2T_KD</t>
  </si>
  <si>
    <t>I2T_COUNTER_THRESHOLD</t>
  </si>
  <si>
    <t>POL INV ISTRING PERCENTILE THRESHOLD</t>
  </si>
  <si>
    <t>POL INV ENTRANCE TIMEOUT</t>
  </si>
  <si>
    <t>POL INV EXIT TIMEOUT</t>
  </si>
  <si>
    <r>
      <t xml:space="preserve">PV SCAN </t>
    </r>
    <r>
      <rPr>
        <b/>
        <u/>
        <sz val="16"/>
        <color theme="1"/>
        <rFont val="Calibri"/>
        <family val="2"/>
        <scheme val="minor"/>
      </rPr>
      <t>CONFIGURATION</t>
    </r>
    <r>
      <rPr>
        <sz val="16"/>
        <color theme="1"/>
        <rFont val="Calibri"/>
        <family val="2"/>
        <scheme val="minor"/>
      </rPr>
      <t xml:space="preserve"> REGISTER</t>
    </r>
  </si>
  <si>
    <t>PV SCAN EXECUTION PERIOD</t>
  </si>
  <si>
    <t>PV SCAN VSTRING MIN</t>
  </si>
  <si>
    <t>PV SCAN VSTRING MAX</t>
  </si>
  <si>
    <t>PV SCAN BULK SET-POINT</t>
  </si>
  <si>
    <t>GRID PROTECTION VOLT CONFIGURATION REGISTER</t>
  </si>
  <si>
    <r>
      <t xml:space="preserve">GRID PROTECTION VOLT </t>
    </r>
    <r>
      <rPr>
        <b/>
        <u/>
        <sz val="16"/>
        <color theme="1"/>
        <rFont val="Calibri"/>
        <family val="2"/>
        <scheme val="minor"/>
      </rPr>
      <t>DISABLE</t>
    </r>
    <r>
      <rPr>
        <sz val="16"/>
        <color theme="1"/>
        <rFont val="Calibri"/>
        <family val="2"/>
        <scheme val="minor"/>
      </rPr>
      <t xml:space="preserve"> REGISTER (Phase R)</t>
    </r>
  </si>
  <si>
    <r>
      <t xml:space="preserve">GRID PROTECTION VOLT </t>
    </r>
    <r>
      <rPr>
        <b/>
        <u/>
        <sz val="16"/>
        <color theme="1"/>
        <rFont val="Calibri"/>
        <family val="2"/>
        <scheme val="minor"/>
      </rPr>
      <t>DISABLE</t>
    </r>
    <r>
      <rPr>
        <sz val="16"/>
        <color theme="1"/>
        <rFont val="Calibri"/>
        <family val="2"/>
        <scheme val="minor"/>
      </rPr>
      <t xml:space="preserve"> REGISTER (Phase S)</t>
    </r>
  </si>
  <si>
    <r>
      <t xml:space="preserve">GRID PROTECTION VOLT </t>
    </r>
    <r>
      <rPr>
        <b/>
        <u/>
        <sz val="16"/>
        <color theme="1"/>
        <rFont val="Calibri"/>
        <family val="2"/>
        <scheme val="minor"/>
      </rPr>
      <t>DISABLE</t>
    </r>
    <r>
      <rPr>
        <sz val="16"/>
        <color theme="1"/>
        <rFont val="Calibri"/>
        <family val="2"/>
        <scheme val="minor"/>
      </rPr>
      <t xml:space="preserve"> REGISTER (Phase T)</t>
    </r>
  </si>
  <si>
    <r>
      <t xml:space="preserve">GRID PROTECTION VOLT </t>
    </r>
    <r>
      <rPr>
        <b/>
        <u/>
        <sz val="16"/>
        <color theme="1"/>
        <rFont val="Calibri"/>
        <family val="2"/>
        <scheme val="minor"/>
      </rPr>
      <t>DISABLE</t>
    </r>
    <r>
      <rPr>
        <sz val="16"/>
        <color theme="1"/>
        <rFont val="Calibri"/>
        <family val="2"/>
        <scheme val="minor"/>
      </rPr>
      <t xml:space="preserve"> REGISTER (RS)</t>
    </r>
  </si>
  <si>
    <r>
      <t xml:space="preserve">GRID PROTECTION VOLT </t>
    </r>
    <r>
      <rPr>
        <b/>
        <u/>
        <sz val="16"/>
        <color theme="1"/>
        <rFont val="Calibri"/>
        <family val="2"/>
        <scheme val="minor"/>
      </rPr>
      <t>DISABLE</t>
    </r>
    <r>
      <rPr>
        <sz val="16"/>
        <color theme="1"/>
        <rFont val="Calibri"/>
        <family val="2"/>
        <scheme val="minor"/>
      </rPr>
      <t xml:space="preserve"> REGISTER (ST)</t>
    </r>
  </si>
  <si>
    <r>
      <t xml:space="preserve">GRID PROTECTION VOLT </t>
    </r>
    <r>
      <rPr>
        <b/>
        <u/>
        <sz val="16"/>
        <color theme="1"/>
        <rFont val="Calibri"/>
        <family val="2"/>
        <scheme val="minor"/>
      </rPr>
      <t>DISABLE</t>
    </r>
    <r>
      <rPr>
        <sz val="16"/>
        <color theme="1"/>
        <rFont val="Calibri"/>
        <family val="2"/>
        <scheme val="minor"/>
      </rPr>
      <t xml:space="preserve"> REGISTER (TR)</t>
    </r>
  </si>
  <si>
    <r>
      <t xml:space="preserve">GRID PHASE MODE </t>
    </r>
    <r>
      <rPr>
        <b/>
        <u/>
        <sz val="16"/>
        <color theme="1"/>
        <rFont val="Calibri"/>
        <family val="2"/>
        <scheme val="minor"/>
      </rPr>
      <t>CONFIGURATION</t>
    </r>
    <r>
      <rPr>
        <sz val="16"/>
        <color theme="1"/>
        <rFont val="Calibri"/>
        <family val="2"/>
        <scheme val="minor"/>
      </rPr>
      <t xml:space="preserve"> REGISTER</t>
    </r>
  </si>
  <si>
    <t>VGRID_NOM</t>
  </si>
  <si>
    <t>Vac</t>
  </si>
  <si>
    <t>GRID_OK_TOUT</t>
  </si>
  <si>
    <t>GRID OK TOUT AFTER GRID FAULT</t>
  </si>
  <si>
    <t>VGRID_OK_MAX</t>
  </si>
  <si>
    <t>VGRID_OK_MIN</t>
  </si>
  <si>
    <t>VGRID_OV1</t>
  </si>
  <si>
    <t>VGRID_OV2</t>
  </si>
  <si>
    <t>VGRID_OV3</t>
  </si>
  <si>
    <t>VGRID_OV4</t>
  </si>
  <si>
    <t>VGRID_OV5</t>
  </si>
  <si>
    <t>VGRID_OV6</t>
  </si>
  <si>
    <t>VGRID_OV7</t>
  </si>
  <si>
    <t>VGRID_OV8</t>
  </si>
  <si>
    <t>VGRID_UV_1</t>
  </si>
  <si>
    <t>VGRID_UV_2</t>
  </si>
  <si>
    <t>VGRID_UV_3</t>
  </si>
  <si>
    <t>VGRID_UV_4</t>
  </si>
  <si>
    <t>VGRID_UV_5</t>
  </si>
  <si>
    <t>VGRID_UV_6</t>
  </si>
  <si>
    <t>VGRID_UV_7</t>
  </si>
  <si>
    <t>VGRID_UV_8</t>
  </si>
  <si>
    <t>VGRID_OV_TOUT_1</t>
  </si>
  <si>
    <t>VGRID_OV_TOUT_2</t>
  </si>
  <si>
    <t>VGRID_OV_TOUT_3</t>
  </si>
  <si>
    <t>VGRID_OV_TOUT_4</t>
  </si>
  <si>
    <t>VGRID_OV_TOUT_5</t>
  </si>
  <si>
    <t>VGRID_OV_TOUT_6</t>
  </si>
  <si>
    <t>VGRID_OV_TOUT_7</t>
  </si>
  <si>
    <t>VGRID_OV_TOUT_8</t>
  </si>
  <si>
    <t>VGRID_UV_TOUT_1</t>
  </si>
  <si>
    <t>VGRID_UV_TOUT_2</t>
  </si>
  <si>
    <t>VGRID_UV_TOUT_3</t>
  </si>
  <si>
    <t>VGRID_UV_TOUT_4</t>
  </si>
  <si>
    <t>VGRID_UV_TOUT_5</t>
  </si>
  <si>
    <t>VGRID_UV_TOUT_6</t>
  </si>
  <si>
    <t>VGRID_UV_TOUT_7</t>
  </si>
  <si>
    <t>VGRID_UV_TOUT_8</t>
  </si>
  <si>
    <t>VAC PEAK O.V.</t>
  </si>
  <si>
    <t>VAC PEAK OV TOUT</t>
  </si>
  <si>
    <t>GRID_OK_TOUT CONC.</t>
  </si>
  <si>
    <t>GRID OK TOUT AFTER GRID FAULT CONC.</t>
  </si>
  <si>
    <t>VGRID_OK_MAX CONC.</t>
  </si>
  <si>
    <t>VGRID_OK_MIN CONC.</t>
  </si>
  <si>
    <t>VGRID_OV CONC_1</t>
  </si>
  <si>
    <t>VGRID_OV CONC_2</t>
  </si>
  <si>
    <t>VGRID_OV CONC_3</t>
  </si>
  <si>
    <t>VGRID_OV CONC_4</t>
  </si>
  <si>
    <t>VGRID_OV CONC_5</t>
  </si>
  <si>
    <t>VGRID_OV CONC_6</t>
  </si>
  <si>
    <t>VGRID_OV CONC_7</t>
  </si>
  <si>
    <t>VGRID_OV CONC_8</t>
  </si>
  <si>
    <t>VGRID_UV CONC_1</t>
  </si>
  <si>
    <t>VGRID_UV CONC_2</t>
  </si>
  <si>
    <t>VGRID_UV CONC_3</t>
  </si>
  <si>
    <t>VGRID_UV CONC_4</t>
  </si>
  <si>
    <t>VGRID_UV CONC_5</t>
  </si>
  <si>
    <t>VGRID_UV CONC_6</t>
  </si>
  <si>
    <t>VGRID_UV CONC_7</t>
  </si>
  <si>
    <t>VGRID_UV CONC_8</t>
  </si>
  <si>
    <t>VGRID_OV_TOUT CONC_1</t>
  </si>
  <si>
    <t>VGRID_OV_TOUT CONC_2</t>
  </si>
  <si>
    <t>VGRID_OV_TOUT CONC_3</t>
  </si>
  <si>
    <t>VGRID_OV_TOUT CONC_4</t>
  </si>
  <si>
    <t>VGRID_OV_TOUT CONC_5</t>
  </si>
  <si>
    <t>VGRID_OV_TOUT CONC_6</t>
  </si>
  <si>
    <t>VGRID_OV_TOUT CONC_7</t>
  </si>
  <si>
    <t>VGRID_OV_TOUT CONC_8</t>
  </si>
  <si>
    <t>VGRID_UV_TOUT CONC_1</t>
  </si>
  <si>
    <t>VGRID_UV_TOUT CONC_2</t>
  </si>
  <si>
    <t>VGRID_UV_TOUT CONC_3</t>
  </si>
  <si>
    <t>VGRID_UV_TOUT CONC_4</t>
  </si>
  <si>
    <t>VGRID_UV_TOUT CONC_5</t>
  </si>
  <si>
    <t>VGRID_UV_TOUT CONC_6</t>
  </si>
  <si>
    <t>VGRID_UV_TOUT CONC_7</t>
  </si>
  <si>
    <t>VGRID_UV_TOUT CONC_8</t>
  </si>
  <si>
    <t>GRID PRESENCE THR</t>
  </si>
  <si>
    <t>MAX_VGRID_DUTY_LIMITATION</t>
  </si>
  <si>
    <t>MAX_AVG_VGRID_THRESHOLD</t>
  </si>
  <si>
    <t>MAX_AVG_VGRID_BLOCK_LENGTH</t>
  </si>
  <si>
    <t>MAX_AVG_VGRID_BUFFER_LENGTH</t>
  </si>
  <si>
    <t>MAX_AVG_VGRID_REG_CONFIG_REG</t>
  </si>
  <si>
    <t>MAX_AVG_VGRID_REG_THR_ENABLE</t>
  </si>
  <si>
    <t>MAX_AVG_VGRID_REG_THR_DISABLE</t>
  </si>
  <si>
    <t>MAX_AVG_VGRID_REG_REFERENCE</t>
  </si>
  <si>
    <t>MAX_AVG_VGRID_REG_KI</t>
  </si>
  <si>
    <t>MAX_AVG_VGRID_REG_SLOPE_NORMAL_POS</t>
  </si>
  <si>
    <t>MAX_AVG_VGRID_REG_SLOPE_NORMAL_NEG</t>
  </si>
  <si>
    <t>MAX_AVG_VGRID_REG_SLOPE_RED_POS</t>
  </si>
  <si>
    <t>MAX_AVG_VGRID_REG_SLOPE_RED_NEG</t>
  </si>
  <si>
    <t>MAX_AVG_VGRID_REG_SLOPE_RED_ENABLE_THR</t>
  </si>
  <si>
    <t>MAX_AVG_VGRID_REG_AVG_RESET_TIMEOUT</t>
  </si>
  <si>
    <t>GRID PROTECTION FREQ CONFIGURATION REGISTER</t>
  </si>
  <si>
    <r>
      <t xml:space="preserve">GRID PROTECTION FREQ </t>
    </r>
    <r>
      <rPr>
        <b/>
        <u/>
        <sz val="16"/>
        <color theme="1"/>
        <rFont val="Calibri"/>
        <family val="2"/>
        <scheme val="minor"/>
      </rPr>
      <t>DISABLE</t>
    </r>
    <r>
      <rPr>
        <sz val="16"/>
        <color theme="1"/>
        <rFont val="Calibri"/>
        <family val="2"/>
        <scheme val="minor"/>
      </rPr>
      <t xml:space="preserve"> REGISTER (Phase R)</t>
    </r>
  </si>
  <si>
    <r>
      <t xml:space="preserve">GRID PROTECTION FREQ </t>
    </r>
    <r>
      <rPr>
        <b/>
        <u/>
        <sz val="16"/>
        <color theme="1"/>
        <rFont val="Calibri"/>
        <family val="2"/>
        <scheme val="minor"/>
      </rPr>
      <t>DISABLE</t>
    </r>
    <r>
      <rPr>
        <sz val="16"/>
        <color theme="1"/>
        <rFont val="Calibri"/>
        <family val="2"/>
        <scheme val="minor"/>
      </rPr>
      <t xml:space="preserve"> REGISTER (Phase S)</t>
    </r>
  </si>
  <si>
    <r>
      <t xml:space="preserve">GRID PROTECTION FREQ </t>
    </r>
    <r>
      <rPr>
        <b/>
        <u/>
        <sz val="16"/>
        <color theme="1"/>
        <rFont val="Calibri"/>
        <family val="2"/>
        <scheme val="minor"/>
      </rPr>
      <t>DISABLE</t>
    </r>
    <r>
      <rPr>
        <sz val="16"/>
        <color theme="1"/>
        <rFont val="Calibri"/>
        <family val="2"/>
        <scheme val="minor"/>
      </rPr>
      <t xml:space="preserve"> REGISTER (Phase T)</t>
    </r>
  </si>
  <si>
    <t>FGRID_NOM</t>
  </si>
  <si>
    <t>FGRID_OK_MAX</t>
  </si>
  <si>
    <t>FGRID_OK_MIN</t>
  </si>
  <si>
    <t>FGRID_OF_1</t>
  </si>
  <si>
    <t>FGRID_OF_2</t>
  </si>
  <si>
    <t>FGRID_OF_3</t>
  </si>
  <si>
    <t>FGRID_OF_4</t>
  </si>
  <si>
    <t>FGRID_OF_5</t>
  </si>
  <si>
    <t>FGRID_OF_6</t>
  </si>
  <si>
    <t>FGRID_OF_7</t>
  </si>
  <si>
    <t>FGRID_OF_8</t>
  </si>
  <si>
    <t>FGRID_UF_1</t>
  </si>
  <si>
    <t>FGRID_UF_2</t>
  </si>
  <si>
    <t>FGRID_UF_3</t>
  </si>
  <si>
    <t>FGRID_UF_4</t>
  </si>
  <si>
    <t>FGRID_UF_5</t>
  </si>
  <si>
    <t>FGRID_UF_6</t>
  </si>
  <si>
    <t>FGRID_UF_7</t>
  </si>
  <si>
    <t>FGRID_UF_8</t>
  </si>
  <si>
    <t>FGRID_OF_TOUT_1</t>
  </si>
  <si>
    <t>FGRID_OF_TOUT_2</t>
  </si>
  <si>
    <t>FGRID_OF_TOUT_3</t>
  </si>
  <si>
    <t>FGRID_OF_TOUT_4</t>
  </si>
  <si>
    <t>FGRID_OF_TOUT_5</t>
  </si>
  <si>
    <t>FGRID_OF_TOUT_6</t>
  </si>
  <si>
    <t>FGRID_OF_TOUT_7</t>
  </si>
  <si>
    <t>FGRID_OF_TOUT_8</t>
  </si>
  <si>
    <t>FGRID_UF_TOUT_1</t>
  </si>
  <si>
    <t>FGRID_UF_TOUT_2</t>
  </si>
  <si>
    <t>FGRID_UF_TOUT_3</t>
  </si>
  <si>
    <t>FGRID_UF_TOUT_4</t>
  </si>
  <si>
    <t>FGRID_UF_TOUT_5</t>
  </si>
  <si>
    <t>FGRID_UF_TOUT_6</t>
  </si>
  <si>
    <t>FGRID_UF_TOUT_7</t>
  </si>
  <si>
    <t>FGRID_UF_TOUT_8</t>
  </si>
  <si>
    <t>VGRID_FOR_FGRID_DIS</t>
  </si>
  <si>
    <t>FGRID BUFFER SIZE</t>
  </si>
  <si>
    <t>DC INJ PROT DIS REG</t>
  </si>
  <si>
    <t>DC INJ MAX 1</t>
  </si>
  <si>
    <t>DC INJ MAX 2</t>
  </si>
  <si>
    <t>DC INJ BUFFER SIZE1</t>
  </si>
  <si>
    <t>DC INJ BUFFER SIZE2</t>
  </si>
  <si>
    <t>DC INJ MAX 1 AS % OF IAC NOM</t>
  </si>
  <si>
    <t>%/A</t>
  </si>
  <si>
    <t>DC INJ MAX 2 AS % OF IAC NOM</t>
  </si>
  <si>
    <t>DC INJ MAX 1 OFFSET</t>
  </si>
  <si>
    <t>DC INJ MAX 2 OFFSET</t>
  </si>
  <si>
    <r>
      <t xml:space="preserve">DERATING OVER FREQ </t>
    </r>
    <r>
      <rPr>
        <b/>
        <u/>
        <sz val="16"/>
        <color theme="1"/>
        <rFont val="Calibri"/>
        <family val="2"/>
        <scheme val="minor"/>
      </rPr>
      <t xml:space="preserve">CONFIGURATION </t>
    </r>
    <r>
      <rPr>
        <sz val="16"/>
        <color theme="1"/>
        <rFont val="Calibri"/>
        <family val="2"/>
        <scheme val="minor"/>
      </rPr>
      <t>REGISTER</t>
    </r>
  </si>
  <si>
    <t>O.F DERATING STOP FREQ</t>
  </si>
  <si>
    <t>U.F DERATING STOP FREQ</t>
  </si>
  <si>
    <t>O.F DERATING START FREQ</t>
  </si>
  <si>
    <t>U.F DERATING START FREQ</t>
  </si>
  <si>
    <t>FGRID DERATING OK MAX</t>
  </si>
  <si>
    <t>FGRID DERATING OK MIN</t>
  </si>
  <si>
    <t>FGRID O.F. RESET TOUT</t>
  </si>
  <si>
    <t>FGRID U.F. RESET TOUT</t>
  </si>
  <si>
    <t>RESTORE RAMP SLOPE</t>
  </si>
  <si>
    <t>%/min</t>
  </si>
  <si>
    <t>MIN RESTORE RAMP SLOPE</t>
  </si>
  <si>
    <t>FGRID DERATIN MIN POWER</t>
  </si>
  <si>
    <t>FGRID O.F TURN ON DELAY</t>
  </si>
  <si>
    <t>FGRID U.F TURN ON DELAY</t>
  </si>
  <si>
    <t>O.F DERATING STOP POWER</t>
  </si>
  <si>
    <t>%Pn</t>
  </si>
  <si>
    <t>U.F DERATING STOP POWER</t>
  </si>
  <si>
    <r>
      <t xml:space="preserve">ANTI ISLANDING </t>
    </r>
    <r>
      <rPr>
        <b/>
        <u/>
        <sz val="16"/>
        <color theme="1"/>
        <rFont val="Calibri"/>
        <family val="2"/>
        <scheme val="minor"/>
      </rPr>
      <t>CONFIGURATION</t>
    </r>
    <r>
      <rPr>
        <sz val="16"/>
        <color theme="1"/>
        <rFont val="Calibri"/>
        <family val="2"/>
        <scheme val="minor"/>
      </rPr>
      <t xml:space="preserve"> REGISTER</t>
    </r>
  </si>
  <si>
    <t>ANTI ISLANDING REPETITION TIME</t>
  </si>
  <si>
    <t>ANTI ISLANDING DELTA FREQ THRESHOLD</t>
  </si>
  <si>
    <t>ANTI ISLANDING FULL POWER PERCENT</t>
  </si>
  <si>
    <t>ANTI ISLANDING LOW POWER PERCENT</t>
  </si>
  <si>
    <t>ANTI ISLANDING MIN PULSE REACTIVE POWER</t>
  </si>
  <si>
    <t>ANTI ISLANDING MIN ACTIVE POWER</t>
  </si>
  <si>
    <t xml:space="preserve">ANTI ISLANDING GRID PROTECTIONS REDUCED TIME </t>
  </si>
  <si>
    <t>ANTI ISLANDING RAMP UP FOR REACTIVE CURRENT</t>
  </si>
  <si>
    <t>ANTI ISLANDING CURRENT FRACTION</t>
  </si>
  <si>
    <t>PASSIVE ANTI ISLANDING CONFIGURATION REGISTER</t>
  </si>
  <si>
    <t>PASSIVE ANTI ISLANDING BUFFER LENGTH</t>
  </si>
  <si>
    <t>PASSIVE ANTI ISLANDING DELTA FREQ THRESHOLD</t>
  </si>
  <si>
    <t>PASSIVE ANTI ISLANDING REDUCED POWER TIMEOUT</t>
  </si>
  <si>
    <t>PASSIVE ANTI ISLANDING MIN ACTIVE POWER</t>
  </si>
  <si>
    <t>ACTIVE FREQUENCY SHIFT CONFIGURATION  REGISTER</t>
  </si>
  <si>
    <t>ACTIVE FREQUENCY SHIFT GAIN</t>
  </si>
  <si>
    <t>ACTIVE FREQUENCY DRIFT CONFIGURATION REGISTER</t>
  </si>
  <si>
    <t>ACTIVE FREQUENCY DRIFT  Tdrift Min</t>
  </si>
  <si>
    <t>msec</t>
  </si>
  <si>
    <t>ACTIVE FREQUENCY DRIFT  FIRST LEVEL THRESHOLD</t>
  </si>
  <si>
    <t>ACTIVE FREQUENCY DRIFT  SECOND LEVEL THRESHOLD</t>
  </si>
  <si>
    <t>AFD  FIRST LEVEL N CONSECUTIVE TIMES THRESHOLD</t>
  </si>
  <si>
    <t>AFD  FIXED PERTURBATION</t>
  </si>
  <si>
    <t>AFD  FIRST LEVEL KP</t>
  </si>
  <si>
    <t>AFD  SECOND LEVEL KP</t>
  </si>
  <si>
    <t>AFD  POSITIVE DELTA F PERTURBATION  CONSECUTIVE CYCLES</t>
  </si>
  <si>
    <t>AFD  NEGATIVE DELTA F PERTURBATION  CONSECUTIVE CYCLES</t>
  </si>
  <si>
    <t>AFD  ISLAND DETECTION DELTA FREQ THRESHOLD</t>
  </si>
  <si>
    <r>
      <t xml:space="preserve">BULK </t>
    </r>
    <r>
      <rPr>
        <b/>
        <u/>
        <sz val="16"/>
        <color theme="1"/>
        <rFont val="Calibri"/>
        <family val="2"/>
        <scheme val="minor"/>
      </rPr>
      <t>CONFIGURATION</t>
    </r>
    <r>
      <rPr>
        <sz val="16"/>
        <color theme="1"/>
        <rFont val="Calibri"/>
        <family val="2"/>
        <scheme val="minor"/>
      </rPr>
      <t xml:space="preserve"> REGISTER</t>
    </r>
  </si>
  <si>
    <r>
      <t xml:space="preserve">BULK PROTECTION </t>
    </r>
    <r>
      <rPr>
        <b/>
        <u/>
        <sz val="16"/>
        <color theme="1"/>
        <rFont val="Calibri"/>
        <family val="2"/>
        <scheme val="minor"/>
      </rPr>
      <t>DISABLE</t>
    </r>
    <r>
      <rPr>
        <sz val="16"/>
        <color theme="1"/>
        <rFont val="Calibri"/>
        <family val="2"/>
        <scheme val="minor"/>
      </rPr>
      <t xml:space="preserve"> REGISTER</t>
    </r>
  </si>
  <si>
    <t>MIN MAX ATTENUATION FACTOR</t>
  </si>
  <si>
    <t>VBULK OV</t>
  </si>
  <si>
    <t>VBULK UV</t>
  </si>
  <si>
    <t>VBULK OV TOUT</t>
  </si>
  <si>
    <t>VBULK UV TOUT</t>
  </si>
  <si>
    <t>VBULK OV MID</t>
  </si>
  <si>
    <t>VBULK UV MID</t>
  </si>
  <si>
    <t>VBULK OV ABSOLUTE</t>
  </si>
  <si>
    <t>VBULK OV MID TOUT</t>
  </si>
  <si>
    <t>VBULK UV MID TOUT</t>
  </si>
  <si>
    <t>MAX VBULK SET-POINT</t>
  </si>
  <si>
    <t>VBULK MID OUT OF RANGE LOW</t>
  </si>
  <si>
    <t>VBULK MID OUT OF RANGE HIGH</t>
  </si>
  <si>
    <t>VBULK MID OUT OF RANGE TOUT</t>
  </si>
  <si>
    <t>VBULK MID OV ABS</t>
  </si>
  <si>
    <t>DELTA BULK</t>
  </si>
  <si>
    <t>DELTA BULK TOUT</t>
  </si>
  <si>
    <t>BYPASS DISABLE TOUT DUE TO HIGH INPUT CURRENT</t>
  </si>
  <si>
    <t>BYPASS ENABLE TOUT AFTER DISABLE DUE TO HIGH INPUT CURRENT</t>
  </si>
  <si>
    <t>BYPASS DISABLE TOUT DUE TO HIGH INPUT POWER</t>
  </si>
  <si>
    <t>BYPASS ENABLE TOUT AFTER DISABLE DUE TO HIGH INPUT POWER</t>
  </si>
  <si>
    <t>BYPASS DISABLE TOUT DUE TO INPUT CURRENT UMBALANCE</t>
  </si>
  <si>
    <t>BYPASS ENABLE TOUT AFTER DISABLE DUE TO INPUT CURRENT UMBALANCE</t>
  </si>
  <si>
    <t>K FOR BULK SET-POINT RESPECT TO GRID VOLTAGE</t>
  </si>
  <si>
    <t>Q FOR BULK SET-POINT RESPECT TO GRID VOLTAGE</t>
  </si>
  <si>
    <t>BULK SOFT-START SLOPE</t>
  </si>
  <si>
    <t>V/s</t>
  </si>
  <si>
    <t>BULK SOFT-START TOUT</t>
  </si>
  <si>
    <t>BULK FROM GRID POWER THRESHOLD</t>
  </si>
  <si>
    <t>BULK FROM GRID TOUT</t>
  </si>
  <si>
    <t>BULK PRECHARGE SET POINT</t>
  </si>
  <si>
    <t>BULK STAND ALONE SET POINT</t>
  </si>
  <si>
    <r>
      <t xml:space="preserve">MPPT </t>
    </r>
    <r>
      <rPr>
        <b/>
        <u/>
        <sz val="16"/>
        <color theme="1"/>
        <rFont val="Calibri"/>
        <family val="2"/>
        <scheme val="minor"/>
      </rPr>
      <t>CONFIGURATION</t>
    </r>
    <r>
      <rPr>
        <sz val="16"/>
        <color theme="1"/>
        <rFont val="Calibri"/>
        <family val="2"/>
        <scheme val="minor"/>
      </rPr>
      <t xml:space="preserve"> REGISTER</t>
    </r>
  </si>
  <si>
    <t>MPPT FREQ</t>
  </si>
  <si>
    <t>MPPT AMPLITUDE</t>
  </si>
  <si>
    <t>MPPT KI</t>
  </si>
  <si>
    <t>MPPT KP</t>
  </si>
  <si>
    <t>SET POINT 1</t>
  </si>
  <si>
    <t>SET POINT 2</t>
  </si>
  <si>
    <t>WAITING TIME FOR MPPT ALGORITHM</t>
  </si>
  <si>
    <t>DELTA BULK STEP FOR MPPT</t>
  </si>
  <si>
    <t>DELTA BULK STEP FOR SWAP</t>
  </si>
  <si>
    <t>TIME FOR VARIATION DURING SWAP PHASE</t>
  </si>
  <si>
    <t>MPPT SLAVE POWER START</t>
  </si>
  <si>
    <t>PRE-MPPT VOLTAGE (% of Voc at startup)</t>
  </si>
  <si>
    <t>MPPT POWER INTEGRATION TIME</t>
  </si>
  <si>
    <r>
      <t xml:space="preserve">RAMP AFTER CONNECTION </t>
    </r>
    <r>
      <rPr>
        <b/>
        <u/>
        <sz val="16"/>
        <color theme="1"/>
        <rFont val="Calibri"/>
        <family val="2"/>
        <scheme val="minor"/>
      </rPr>
      <t>CONFIGURATION</t>
    </r>
    <r>
      <rPr>
        <sz val="16"/>
        <color theme="1"/>
        <rFont val="Calibri"/>
        <family val="2"/>
        <scheme val="minor"/>
      </rPr>
      <t xml:space="preserve"> REGISTER</t>
    </r>
  </si>
  <si>
    <t>RAMP SLOPE NORMAL</t>
  </si>
  <si>
    <t>RAMP SLOPE FAULT</t>
  </si>
  <si>
    <t>RAMP MIN POWER</t>
  </si>
  <si>
    <t>RAMP START DELAY</t>
  </si>
  <si>
    <r>
      <t xml:space="preserve">NORMAL RAMP UP </t>
    </r>
    <r>
      <rPr>
        <b/>
        <u/>
        <sz val="16"/>
        <color theme="1"/>
        <rFont val="Calibri"/>
        <family val="2"/>
        <scheme val="minor"/>
      </rPr>
      <t>CONFIGURATION</t>
    </r>
    <r>
      <rPr>
        <sz val="16"/>
        <color theme="1"/>
        <rFont val="Calibri"/>
        <family val="2"/>
        <scheme val="minor"/>
      </rPr>
      <t xml:space="preserve"> REGISTER</t>
    </r>
  </si>
  <si>
    <t>NORMAL RAMP UP SLOPE RISING</t>
  </si>
  <si>
    <t>NORMAL RAMP UP SLOPE FALLING</t>
  </si>
  <si>
    <t>NORMAL RAMP UP OFFSET</t>
  </si>
  <si>
    <t>G.I. RELAY CLOSURE TIME</t>
  </si>
  <si>
    <t>WIND FREQ BUFFER SIZE</t>
  </si>
  <si>
    <t>COIL RATIO N1/N2</t>
  </si>
  <si>
    <r>
      <t xml:space="preserve">AUTOTEST ENEL </t>
    </r>
    <r>
      <rPr>
        <b/>
        <u/>
        <sz val="16"/>
        <color theme="1"/>
        <rFont val="Calibri"/>
        <family val="2"/>
        <scheme val="minor"/>
      </rPr>
      <t>CONFIGURATION</t>
    </r>
    <r>
      <rPr>
        <sz val="16"/>
        <color theme="1"/>
        <rFont val="Calibri"/>
        <family val="2"/>
        <scheme val="minor"/>
      </rPr>
      <t xml:space="preserve"> REGISTER</t>
    </r>
  </si>
  <si>
    <t>AUTOTEST ENEL TOUT</t>
  </si>
  <si>
    <t>AUTOTEST ENEL V RAMP SLOPE</t>
  </si>
  <si>
    <t>AUTOTEST ENEL F RAMP SLOPE</t>
  </si>
  <si>
    <t>RIDE THROUGH CONFIG REG</t>
  </si>
  <si>
    <t>RIDE THROUGH DISABLE REG</t>
  </si>
  <si>
    <t>HVRT - VAC PERCENT INPUT THRESHOLD</t>
  </si>
  <si>
    <t>HVRT - VAC PERCENT OUTPUT THRESHOLD</t>
  </si>
  <si>
    <t>SYM - K LOW VOLTAGE RIDE THROUGH</t>
  </si>
  <si>
    <t>LVRT - ACTIVE CURRENT INJECTION DURING LVRT</t>
  </si>
  <si>
    <t>LVRT - VAC PERCENT INPUT THRESHOLD</t>
  </si>
  <si>
    <t>LVRT - VAC PERCENT OUTPUT THRESHOLD</t>
  </si>
  <si>
    <t>MAXIMUM REACTIVE CURRENT</t>
  </si>
  <si>
    <t>SYM - POST MANTEINANCE TIME</t>
  </si>
  <si>
    <t>RECESSIVE SEQUENCE PEAK VOLTAGE DETECT</t>
  </si>
  <si>
    <t>DOMINANT SEQUENCE CURRENT PI KP COEFFICIENT</t>
  </si>
  <si>
    <t>DOMINANT SEQUENCE CURRENT PI KI COEFFICIENT</t>
  </si>
  <si>
    <t>KP DELTABULK GAIN</t>
  </si>
  <si>
    <t>LVRT - VAC DELTA OUTPUT THRESHOLD</t>
  </si>
  <si>
    <t>LVRT - DELTA BULK THRESHOLD</t>
  </si>
  <si>
    <t>SYM - REDUCTION CURRENT FRACTION</t>
  </si>
  <si>
    <t>SYM - RECOGNITION TIME</t>
  </si>
  <si>
    <t>SYM LVRT - REDUCTION CURRENT V PEAK THRESHOLD</t>
  </si>
  <si>
    <t>ASYM - PEAK NEGATIVE SEQUENCY THRESHOLD</t>
  </si>
  <si>
    <t>ASYM - K LOW VOLTAGE RIDE TROUGHT</t>
  </si>
  <si>
    <t>ASYM - POST MANTEINANCE TIME</t>
  </si>
  <si>
    <t>ASYM - REDUCTION CURRENT FRACTION</t>
  </si>
  <si>
    <t>ASYM - RECOGNITION TIME LVRT</t>
  </si>
  <si>
    <t>GATE BLOCK CONFIGURATION REGISTER</t>
  </si>
  <si>
    <t>GATE BLOCK LOW VOLTAGE THRESHOLD</t>
  </si>
  <si>
    <t>GATEBLOCK HIGH VOLTAGE THRESHOLD</t>
  </si>
  <si>
    <t>GATE BLOCK DELTAV THRESHOLD</t>
  </si>
  <si>
    <t>GATE BLOCK CURRENT ERROR THRESHOLD</t>
  </si>
  <si>
    <t>GATE BLOCK dv/dt THRESHOLD</t>
  </si>
  <si>
    <t>GATE BLOCK NEG PEAK HIGH THRESHOLD</t>
  </si>
  <si>
    <t>GATE BLOCK TIME BEFORE FAULT RIDE THROUGH</t>
  </si>
  <si>
    <t>GATE BLOCK TIME AFTER FAULT RIDE THROUGH</t>
  </si>
  <si>
    <t>SYM HVRT - REDUCTION CURRENT V PEAK THRESHOLD</t>
  </si>
  <si>
    <t>FAULT RIDE THROUGH CONFIGURATION REGISTER</t>
  </si>
  <si>
    <t>DERATING PERCENTUAL</t>
  </si>
  <si>
    <t>%/W</t>
  </si>
  <si>
    <t>HVRT TH ZERO POWER ON</t>
  </si>
  <si>
    <t>HVRT TH ZERO POWER OFF</t>
  </si>
  <si>
    <t>LVRT TH ZERO POWER ON</t>
  </si>
  <si>
    <t>LVRT TH ZERO POWER OFF</t>
  </si>
  <si>
    <t>HFRT TH ZERO POWER ON</t>
  </si>
  <si>
    <t>HFRT TH ZERO POWER OFF</t>
  </si>
  <si>
    <t>LFRT TH ZERO POWER ON</t>
  </si>
  <si>
    <t>LFRT TH ZERO POWER OFF</t>
  </si>
  <si>
    <t>ISOLATION CHECKS DISABLE REGISTER</t>
  </si>
  <si>
    <t>GROUNDING MODE</t>
  </si>
  <si>
    <t>MIN R-ISO</t>
  </si>
  <si>
    <t>Ohm</t>
  </si>
  <si>
    <t>DELAY BETWEEN Vgnd SAMPLES FOR R-ISO CHECK</t>
  </si>
  <si>
    <t>MAX V_GROUND 1</t>
  </si>
  <si>
    <t>MAX V_GROUND 2</t>
  </si>
  <si>
    <t>MAX V_GROUND 1 TOUT</t>
  </si>
  <si>
    <t>MAX V_GROUND 2 TOUT</t>
  </si>
  <si>
    <t>DELAY AFTER RELAY SETTING</t>
  </si>
  <si>
    <t>MAX VOLTAGE PERCENTILE DIFFERENCE</t>
  </si>
  <si>
    <t>MAX RISO PERCENTILE DIFFERENCE</t>
  </si>
  <si>
    <t>DELAY FOR R-ISO CHECK REPETITION AFTER R-ISO LOW EVENT</t>
  </si>
  <si>
    <r>
      <t xml:space="preserve">LEAKAGE CHECKS </t>
    </r>
    <r>
      <rPr>
        <b/>
        <u/>
        <sz val="16"/>
        <color theme="1"/>
        <rFont val="Calibri"/>
        <family val="2"/>
        <scheme val="minor"/>
      </rPr>
      <t>DISABLE</t>
    </r>
    <r>
      <rPr>
        <sz val="16"/>
        <color theme="1"/>
        <rFont val="Calibri"/>
        <family val="2"/>
        <scheme val="minor"/>
      </rPr>
      <t xml:space="preserve"> REGISTER</t>
    </r>
  </si>
  <si>
    <t>LEAKAGE RMS ABSOLUTE TH</t>
  </si>
  <si>
    <t>LEAKAGE RMS DYNAMIC HIGH TH</t>
  </si>
  <si>
    <t>LEAKAGE RMS DYNAMIC MEDIUM TH</t>
  </si>
  <si>
    <t>LEAKAGE RMS DYNAMIC LOW TH</t>
  </si>
  <si>
    <t>LEAKAGE RESISTIVE ABSOLUTE TH</t>
  </si>
  <si>
    <t>LEAKAGE RESISTIVE DYNAMIC HIGH TH</t>
  </si>
  <si>
    <t>LEAKAGE RESISTIVE DYNAMIC MEDIUM TH</t>
  </si>
  <si>
    <t>LEAKAGE RESISTIVE DYNAMIC LOW TH</t>
  </si>
  <si>
    <t>LEAKAGE RMS ABSOLUTE TIMEOUT</t>
  </si>
  <si>
    <t>LEAKAGE RMS DYNAMIC HIGH TIMEOUT</t>
  </si>
  <si>
    <t>LEAKAGE RMS DYNAMIC MEDIUM TIMEOUT</t>
  </si>
  <si>
    <t>LEAKAGE RMS DYNAMIC LOW TIMEOUT</t>
  </si>
  <si>
    <t>LEAKAGE RESISTIVE ABSOLUTE TIMEOUT</t>
  </si>
  <si>
    <t>LEAKAGE RESISTIVE DYNAMIC HIGH TIMEOUT</t>
  </si>
  <si>
    <t>LEAKAGE RESISTIVE DYNAMIC MEDIUM TIMEOUT</t>
  </si>
  <si>
    <t>LEAKAGE RESISTIVE DYNAMIC LOW TIMEOUT</t>
  </si>
  <si>
    <r>
      <t xml:space="preserve">COUNTRY SELECTION </t>
    </r>
    <r>
      <rPr>
        <b/>
        <u/>
        <sz val="16"/>
        <color theme="1"/>
        <rFont val="Calibri"/>
        <family val="2"/>
        <scheme val="minor"/>
      </rPr>
      <t>CONFIGURATION</t>
    </r>
    <r>
      <rPr>
        <sz val="16"/>
        <color theme="1"/>
        <rFont val="Calibri"/>
        <family val="2"/>
        <scheme val="minor"/>
      </rPr>
      <t xml:space="preserve"> REGISTER</t>
    </r>
  </si>
  <si>
    <t>GRID STD CODE</t>
  </si>
  <si>
    <t>MODEL CODE</t>
  </si>
  <si>
    <t>INPUT MODE</t>
  </si>
  <si>
    <t>IAC NOMINAL</t>
  </si>
  <si>
    <t>Arms</t>
  </si>
  <si>
    <t>PAC NOMINAL</t>
  </si>
  <si>
    <t>MAX IAC ACTIVE</t>
  </si>
  <si>
    <t>MAX IAC REACT</t>
  </si>
  <si>
    <t>MAX IAC APPAR</t>
  </si>
  <si>
    <t>MAX PAC ACTIVE</t>
  </si>
  <si>
    <t>MAX QAC REACT</t>
  </si>
  <si>
    <t>MAX SAC APPAR</t>
  </si>
  <si>
    <t>MAX IGRID OC</t>
  </si>
  <si>
    <t>PIN MAX</t>
  </si>
  <si>
    <t>I IN MAX</t>
  </si>
  <si>
    <t>I IN MAX OC</t>
  </si>
  <si>
    <t>MAX Qmax/Smax POSITIVE LIMIT FOR GRID STD</t>
  </si>
  <si>
    <t>MIN Qmax/Smax NEGATIVE LIMIT FOR GRID STD</t>
  </si>
  <si>
    <t>MAX ABSOLUTE PAC ACTIVE</t>
  </si>
  <si>
    <t>Pmax (par. 521) RESPECT TO Pmax_absolute (par. 530) GAIN</t>
  </si>
  <si>
    <t>Pmax (par. 521) RESPECT TO Pmax_absolute (par. 530) OFFSET</t>
  </si>
  <si>
    <t>MAX NEGATIVE PAC ACTIVE</t>
  </si>
  <si>
    <t>Total installed AE power of the plant</t>
  </si>
  <si>
    <t>CONTROL MODE</t>
  </si>
  <si>
    <t>MAX IGRID OC TOUT</t>
  </si>
  <si>
    <t>IGRID UNBALANCE</t>
  </si>
  <si>
    <t>IGRID UNBALANCE TOUT</t>
  </si>
  <si>
    <t>PAC CHARGE NOM</t>
  </si>
  <si>
    <t>Vcharge Max</t>
  </si>
  <si>
    <t>Icharge Max</t>
  </si>
  <si>
    <t>Vdischarge Min</t>
  </si>
  <si>
    <t>I Discharge Max</t>
  </si>
  <si>
    <t>Pcharge Max</t>
  </si>
  <si>
    <t>Pdischarge Max</t>
  </si>
  <si>
    <t>Charge Bulk Ok</t>
  </si>
  <si>
    <t>Charge Bulk Nok</t>
  </si>
  <si>
    <t>Charge Bulk Ok TOUT</t>
  </si>
  <si>
    <t>Charge Bulk Nok TOUT</t>
  </si>
  <si>
    <t>Disch Vbatt OK</t>
  </si>
  <si>
    <t>Disch Vbatt Nok</t>
  </si>
  <si>
    <t>Disch Vbatt Ok TOUT</t>
  </si>
  <si>
    <t>Disch Vbatt Nok TOUT</t>
  </si>
  <si>
    <t>Vbatt OV</t>
  </si>
  <si>
    <t>Vbatt OV TOUT</t>
  </si>
  <si>
    <r>
      <t xml:space="preserve">DERATING </t>
    </r>
    <r>
      <rPr>
        <b/>
        <u/>
        <sz val="16"/>
        <color theme="1"/>
        <rFont val="Calibri"/>
        <family val="2"/>
        <scheme val="minor"/>
      </rPr>
      <t>DISABLE</t>
    </r>
    <r>
      <rPr>
        <sz val="16"/>
        <color theme="1"/>
        <rFont val="Calibri"/>
        <family val="2"/>
        <scheme val="minor"/>
      </rPr>
      <t xml:space="preserve"> REGISTER</t>
    </r>
  </si>
  <si>
    <r>
      <t xml:space="preserve">THERMAL PROTECTION </t>
    </r>
    <r>
      <rPr>
        <b/>
        <u/>
        <sz val="16"/>
        <color theme="1"/>
        <rFont val="Calibri"/>
        <family val="2"/>
        <scheme val="minor"/>
      </rPr>
      <t>DISABLE</t>
    </r>
    <r>
      <rPr>
        <sz val="16"/>
        <color theme="1"/>
        <rFont val="Calibri"/>
        <family val="2"/>
        <scheme val="minor"/>
      </rPr>
      <t xml:space="preserve"> REGISTER</t>
    </r>
  </si>
  <si>
    <t>°C</t>
  </si>
  <si>
    <r>
      <t xml:space="preserve">FAN </t>
    </r>
    <r>
      <rPr>
        <b/>
        <u/>
        <sz val="16"/>
        <color theme="1"/>
        <rFont val="Calibri"/>
        <family val="2"/>
        <scheme val="minor"/>
      </rPr>
      <t>DISABLE</t>
    </r>
    <r>
      <rPr>
        <sz val="16"/>
        <color theme="1"/>
        <rFont val="Calibri"/>
        <family val="2"/>
        <scheme val="minor"/>
      </rPr>
      <t xml:space="preserve"> REGISTER</t>
    </r>
  </si>
  <si>
    <t>rpm</t>
  </si>
  <si>
    <r>
      <t xml:space="preserve">SERIAL LINK </t>
    </r>
    <r>
      <rPr>
        <b/>
        <u/>
        <sz val="16"/>
        <color theme="1"/>
        <rFont val="Calibri"/>
        <family val="2"/>
        <scheme val="minor"/>
      </rPr>
      <t>DISABLE</t>
    </r>
    <r>
      <rPr>
        <sz val="16"/>
        <color theme="1"/>
        <rFont val="Calibri"/>
        <family val="2"/>
        <scheme val="minor"/>
      </rPr>
      <t xml:space="preserve"> REGISTER</t>
    </r>
  </si>
  <si>
    <t>UI8</t>
  </si>
  <si>
    <r>
      <t xml:space="preserve">DIGITAL INPUT </t>
    </r>
    <r>
      <rPr>
        <b/>
        <u/>
        <sz val="16"/>
        <color theme="1"/>
        <rFont val="Calibri"/>
        <family val="2"/>
        <scheme val="minor"/>
      </rPr>
      <t>DISABLE</t>
    </r>
    <r>
      <rPr>
        <sz val="16"/>
        <color theme="1"/>
        <rFont val="Calibri"/>
        <family val="2"/>
        <scheme val="minor"/>
      </rPr>
      <t xml:space="preserve"> REGISTER</t>
    </r>
  </si>
  <si>
    <r>
      <t xml:space="preserve">DIGITAL OUTPUT </t>
    </r>
    <r>
      <rPr>
        <b/>
        <u/>
        <sz val="16"/>
        <color theme="1"/>
        <rFont val="Calibri"/>
        <family val="2"/>
        <scheme val="minor"/>
      </rPr>
      <t>DISABLE</t>
    </r>
    <r>
      <rPr>
        <sz val="16"/>
        <color theme="1"/>
        <rFont val="Calibri"/>
        <family val="2"/>
        <scheme val="minor"/>
      </rPr>
      <t xml:space="preserve"> REGISTER</t>
    </r>
  </si>
  <si>
    <r>
      <t xml:space="preserve">ACTIVE POWER CONTROL </t>
    </r>
    <r>
      <rPr>
        <b/>
        <u/>
        <sz val="16"/>
        <color theme="1"/>
        <rFont val="Calibri"/>
        <family val="2"/>
        <scheme val="minor"/>
      </rPr>
      <t>CONFIGURATION</t>
    </r>
    <r>
      <rPr>
        <sz val="16"/>
        <color theme="1"/>
        <rFont val="Calibri"/>
        <family val="2"/>
        <scheme val="minor"/>
      </rPr>
      <t xml:space="preserve"> REGISTER</t>
    </r>
  </si>
  <si>
    <t>P MODE (static)</t>
  </si>
  <si>
    <t>P/Pmax SET-POINT (static)</t>
  </si>
  <si>
    <t>P SMOOTH TIME (static)</t>
  </si>
  <si>
    <t>P SMOOTH MODE (static)</t>
  </si>
  <si>
    <r>
      <t xml:space="preserve">REACTIVE POWER CONTROL </t>
    </r>
    <r>
      <rPr>
        <b/>
        <u/>
        <sz val="16"/>
        <color theme="1"/>
        <rFont val="Calibri"/>
        <family val="2"/>
        <scheme val="minor"/>
      </rPr>
      <t>CONFIGURATION</t>
    </r>
    <r>
      <rPr>
        <sz val="16"/>
        <color theme="1"/>
        <rFont val="Calibri"/>
        <family val="2"/>
        <scheme val="minor"/>
      </rPr>
      <t xml:space="preserve"> REGISTER</t>
    </r>
  </si>
  <si>
    <t>Q MODE (static)</t>
  </si>
  <si>
    <t>Q/Qmax SET-POINT (static)</t>
  </si>
  <si>
    <t>Q SMOOTH TIME (static)</t>
  </si>
  <si>
    <t>Q SMOOTH MODE (static)</t>
  </si>
  <si>
    <t xml:space="preserve">V/Vnom for lock-in ( cos-phi=f(P) mode ) </t>
  </si>
  <si>
    <t xml:space="preserve">V/Vnom for lock-out ( cos-phi=f(P) mode ) </t>
  </si>
  <si>
    <t>P/Pnom for lock-in ( Q=f(U) mode )</t>
  </si>
  <si>
    <t>P/Pnom for lock-out ( Q=f(U) mode )</t>
  </si>
  <si>
    <t>Intentional delay (Q=f(U) mode)</t>
  </si>
  <si>
    <t>K Output Capacitor Compensation</t>
  </si>
  <si>
    <t>Q Output Capacitor Compensation</t>
  </si>
  <si>
    <t>Cos-phi=f(U) - X Point 0 (P/Pnom)</t>
  </si>
  <si>
    <t>Cos-phi=f(U) - Y Point 0 (cos-phi)</t>
  </si>
  <si>
    <t>Cos-phi=f(U) - X Point 1 (P/Pnom)</t>
  </si>
  <si>
    <t>Cos-phi=f(U) - Y Point 1 (cos-phi)</t>
  </si>
  <si>
    <t>Cos-phi=f(U) - X Point 2 (P/Pnom)</t>
  </si>
  <si>
    <t>Cos-phi=f(U) - Y Point 2 (cos-phi)</t>
  </si>
  <si>
    <t>Cos-phi=f(U) - X Point 3 (P/Pnom)</t>
  </si>
  <si>
    <t>Cos-phi=f(U) - Y Point 3 (cos-phi)</t>
  </si>
  <si>
    <t>Cos-phi=f(U) - X Point 4 (P/Pnom)</t>
  </si>
  <si>
    <t>Cos-phi=f(U) - Y Point 4 (cos-phi)</t>
  </si>
  <si>
    <t>Cos-phi=f(U) - X Point 5 (P/Pnom)</t>
  </si>
  <si>
    <t>Cos-phi=f(U) - Y Point 5 (cos-phi)</t>
  </si>
  <si>
    <t>Cos-phi=f(U) - X Point 6 (P/Pnom)</t>
  </si>
  <si>
    <t>Cos-phi=f(U) - Y Point 6 (cos-phi)</t>
  </si>
  <si>
    <t>Cos-phi=f(U) - X Point 7 (P/Pnom)</t>
  </si>
  <si>
    <t>Cos-phi=f(U) - Y Point 7 (cos-phi)</t>
  </si>
  <si>
    <t>Cos-phi=f(U) - X Point 8 (P/Pnom)</t>
  </si>
  <si>
    <t>Cos-phi=f(U) - Y Point 8 (cos-phi)</t>
  </si>
  <si>
    <t>Cos-phi=f(U) - X Point 9 (P/Pnom)</t>
  </si>
  <si>
    <t>Cos-phi=f(U) - Y Point 9 (cos-phi)</t>
  </si>
  <si>
    <t>Cos-phi=f(U) - X Point 10 (P/Pnom)</t>
  </si>
  <si>
    <t>Cos-phi=f(U) - Y Point 10 (cos-phi)</t>
  </si>
  <si>
    <t>Cos-phi=f(U) - X Point 11 (P/Pnom)</t>
  </si>
  <si>
    <t>Cos-phi=f(U) - Y Point 11 (cos-phi)</t>
  </si>
  <si>
    <t>Cos-phi=f(U) - X Point 12 (P/Pnom)</t>
  </si>
  <si>
    <t>Cos-phi=f(U) - Y Point 12 (cos-phi)</t>
  </si>
  <si>
    <t>Cos-phi=f(U) - X Point 13 (P/Pnom)</t>
  </si>
  <si>
    <t>Cos-phi=f(U) - Y Point 13 (cos-phi)</t>
  </si>
  <si>
    <t>Cos-phi=f(U) - X Point 14 (P/Pnom)</t>
  </si>
  <si>
    <t>Cos-phi=f(U) - Y Point 14 (cos-phi)</t>
  </si>
  <si>
    <t>Cos-phi=f(U) - X Point 15 (P/Pnom)</t>
  </si>
  <si>
    <t>Cos-phi=f(U) - Y Point 15 (cos-phi)</t>
  </si>
  <si>
    <t>Q=f(U) - X Point 0 (U/Unom)</t>
  </si>
  <si>
    <t>Q=f(U) - Y Point 0 (Q)</t>
  </si>
  <si>
    <t>Q=f(U) - X Point 1 (U/Unom)</t>
  </si>
  <si>
    <t>Q=f(U) - Y Point 1 (Q)</t>
  </si>
  <si>
    <t>Q=f(U) - X Point 2 (U/Unom)</t>
  </si>
  <si>
    <t>Q=f(U) - Y Point 2 (Q)</t>
  </si>
  <si>
    <t>Q=f(U) - X Point 3 (U/Unom)</t>
  </si>
  <si>
    <t>Q=f(U) - Y Point 3 (Q)</t>
  </si>
  <si>
    <t>Q=f(U) - X Point 4 (U/Unom)</t>
  </si>
  <si>
    <t>Q=f(U) - Y Point 4 (Q)</t>
  </si>
  <si>
    <t>Q=f(U) - X Point 5 (U/Unom)</t>
  </si>
  <si>
    <t>Q=f(U) - Y Point 5 (Q)</t>
  </si>
  <si>
    <t>Q=f(U) - X Point 6 (U/Unom)</t>
  </si>
  <si>
    <t>Q=f(U) - Y Point 6 (Q)</t>
  </si>
  <si>
    <t>Q=f(U) - X Point 7 (U/Unom)</t>
  </si>
  <si>
    <t>Q=f(U) - Y Point 7 (Q)</t>
  </si>
  <si>
    <t>Q=f(U) - X Point 8 (U/Unom)</t>
  </si>
  <si>
    <t>Q=f(U) - Y Point 8 (Q)</t>
  </si>
  <si>
    <t>Q=f(U) - X Point 9 (U/Unom)</t>
  </si>
  <si>
    <t>Q=f(U) - Y Point 9 (Q)</t>
  </si>
  <si>
    <t>Q=f(U) - X Point 10 (U/Unom)</t>
  </si>
  <si>
    <t>Q=f(U) - Y Point 10 (Q)</t>
  </si>
  <si>
    <t>Q=f(U) - X Point 11 (U/Unom)</t>
  </si>
  <si>
    <t>Q=f(U) - Y Point 11 (Q)</t>
  </si>
  <si>
    <t>Q=f(U) - X Point 12 (U/Unom)</t>
  </si>
  <si>
    <t>Q=f(U) - Y Point 12 (Q)</t>
  </si>
  <si>
    <t>Q=f(U) - X Point 13 (U/Unom)</t>
  </si>
  <si>
    <t>Q=f(U) - Y Point 13 (Q)</t>
  </si>
  <si>
    <t>Q=f(U) - X Point 14 (U/Unom)</t>
  </si>
  <si>
    <t>Q=f(U) - Y Point 14 (Q)</t>
  </si>
  <si>
    <t>Q=f(U) - X Point 15 (U/Unom)</t>
  </si>
  <si>
    <t>Q=f(U) - Y Point 15 (Q)</t>
  </si>
  <si>
    <t xml:space="preserve">Reactive Slot 2 - X Point 0 </t>
  </si>
  <si>
    <t xml:space="preserve">Reactive Slot 2 - Y Point 0 </t>
  </si>
  <si>
    <t xml:space="preserve">Reactive Slot 2 - X Point 1 </t>
  </si>
  <si>
    <t xml:space="preserve">Reactive Slot 2 - Y Point 1 </t>
  </si>
  <si>
    <t xml:space="preserve">Reactive Slot 2 - X Point 2 </t>
  </si>
  <si>
    <t xml:space="preserve">Reactive Slot 2 - Y Point 2 </t>
  </si>
  <si>
    <t xml:space="preserve">Reactive Slot 2 - X Point 3 </t>
  </si>
  <si>
    <t xml:space="preserve">Reactive Slot 2 - Y Point 3 </t>
  </si>
  <si>
    <t xml:space="preserve">Reactive Slot 2 - X Point 4 </t>
  </si>
  <si>
    <t xml:space="preserve">Reactive Slot 2 - Y Point 4 </t>
  </si>
  <si>
    <t xml:space="preserve">Reactive Slot 2 - X Point 5 </t>
  </si>
  <si>
    <t xml:space="preserve">Reactive Slot 2 - Y Point 5 </t>
  </si>
  <si>
    <t xml:space="preserve">Reactive Slot 2 - X Point 6 </t>
  </si>
  <si>
    <t xml:space="preserve">Reactive Slot 2 - Y Point 6 </t>
  </si>
  <si>
    <t xml:space="preserve">Reactive Slot 2 - X Point 7 </t>
  </si>
  <si>
    <t xml:space="preserve">Reactive Slot 2 - Y Point 7 </t>
  </si>
  <si>
    <t xml:space="preserve">Reactive Slot 2 - X Point 8 </t>
  </si>
  <si>
    <t xml:space="preserve">Reactive Slot 2 - Y Point 8 </t>
  </si>
  <si>
    <t xml:space="preserve">Reactive Slot 2 - X Point 9 </t>
  </si>
  <si>
    <t xml:space="preserve">Reactive Slot 2 - Y Point 9 </t>
  </si>
  <si>
    <t xml:space="preserve">Reactive Slot 2 - X Point 10 </t>
  </si>
  <si>
    <t xml:space="preserve">Reactive Slot 2 - Y Point 10 </t>
  </si>
  <si>
    <t xml:space="preserve">Reactive Slot 2 - X Point 11 </t>
  </si>
  <si>
    <t xml:space="preserve">Reactive Slot 2 - Y Point 11 </t>
  </si>
  <si>
    <t xml:space="preserve">Reactive Slot 2 - X Point 12 </t>
  </si>
  <si>
    <t xml:space="preserve">Reactive Slot 2 - Y Point 12 </t>
  </si>
  <si>
    <t xml:space="preserve">Reactive Slot 2 - X Point 13 </t>
  </si>
  <si>
    <t xml:space="preserve">Reactive Slot 2 - Y Point 13 </t>
  </si>
  <si>
    <t xml:space="preserve">Reactive Slot 2 - X Point 14 </t>
  </si>
  <si>
    <t xml:space="preserve">Reactive Slot 2 - Y Point 14 </t>
  </si>
  <si>
    <t xml:space="preserve">Reactive Slot 2 - X Point 15 </t>
  </si>
  <si>
    <t xml:space="preserve">Reactive Slot 2 - Y Point 15 </t>
  </si>
  <si>
    <t xml:space="preserve">Reactive Slot 3 - X Point 0 </t>
  </si>
  <si>
    <t xml:space="preserve">Reactive Slot 3 - Y Point 0 </t>
  </si>
  <si>
    <t xml:space="preserve">Reactive Slot 3 - X Point 1 </t>
  </si>
  <si>
    <t xml:space="preserve">Reactive Slot 3 - Y Point 1 </t>
  </si>
  <si>
    <t xml:space="preserve">Reactive Slot 3 - X Point 2 </t>
  </si>
  <si>
    <t xml:space="preserve">Reactive Slot 3 - Y Point 2 </t>
  </si>
  <si>
    <t xml:space="preserve">Reactive Slot 3 - X Point 3 </t>
  </si>
  <si>
    <t xml:space="preserve">Reactive Slot 3 - Y Point 3 </t>
  </si>
  <si>
    <t xml:space="preserve">Reactive Slot 3 - X Point 4 </t>
  </si>
  <si>
    <t xml:space="preserve">Reactive Slot 3 - Y Point 4 </t>
  </si>
  <si>
    <t xml:space="preserve">Reactive Slot 3 - X Point 5 </t>
  </si>
  <si>
    <t xml:space="preserve">Reactive Slot 3 - Y Point 5 </t>
  </si>
  <si>
    <t xml:space="preserve">Reactive Slot 3 - X Point 6 </t>
  </si>
  <si>
    <t xml:space="preserve">Reactive Slot 3 - Y Point 6 </t>
  </si>
  <si>
    <t xml:space="preserve">Reactive Slot 3 - X Point 7 </t>
  </si>
  <si>
    <t xml:space="preserve">Reactive Slot 3 - Y Point 7 </t>
  </si>
  <si>
    <t xml:space="preserve">Reactive Slot 3 - X Point 8 </t>
  </si>
  <si>
    <t xml:space="preserve">Reactive Slot 3 - Y Point 8 </t>
  </si>
  <si>
    <t xml:space="preserve">Reactive Slot 3 - X Point 9 </t>
  </si>
  <si>
    <t xml:space="preserve">Reactive Slot 3 - Y Point 9 </t>
  </si>
  <si>
    <t xml:space="preserve">Reactive Slot 3 - X Point 10 </t>
  </si>
  <si>
    <t xml:space="preserve">Reactive Slot 3 - Y Point 10 </t>
  </si>
  <si>
    <t xml:space="preserve">Reactive Slot 3 - X Point 11 </t>
  </si>
  <si>
    <t xml:space="preserve">Reactive Slot 3 - Y Point 11 </t>
  </si>
  <si>
    <t xml:space="preserve">Reactive Slot 3 - X Point 12 </t>
  </si>
  <si>
    <t xml:space="preserve">Reactive Slot 3 - Y Point 12 </t>
  </si>
  <si>
    <t xml:space="preserve">Reactive Slot 3 - X Point 13 </t>
  </si>
  <si>
    <t xml:space="preserve">Reactive Slot 3 - Y Point 13 </t>
  </si>
  <si>
    <t xml:space="preserve">Reactive Slot 3 - X Point 14 </t>
  </si>
  <si>
    <t xml:space="preserve">Reactive Slot 3 - Y Point 14 </t>
  </si>
  <si>
    <t xml:space="preserve">Reactive Slot 3 - X Point 15 </t>
  </si>
  <si>
    <t xml:space="preserve">Reactive Slot 3 - Y Point 15 </t>
  </si>
  <si>
    <r>
      <t xml:space="preserve">STANDBY </t>
    </r>
    <r>
      <rPr>
        <b/>
        <u/>
        <sz val="16"/>
        <color theme="1"/>
        <rFont val="Calibri"/>
        <family val="2"/>
        <scheme val="minor"/>
      </rPr>
      <t>CONFIGURATION</t>
    </r>
    <r>
      <rPr>
        <sz val="16"/>
        <color theme="1"/>
        <rFont val="Calibri"/>
        <family val="2"/>
        <scheme val="minor"/>
      </rPr>
      <t xml:space="preserve"> REGISTER</t>
    </r>
  </si>
  <si>
    <t>STANDBY TOUT</t>
  </si>
  <si>
    <r>
      <t xml:space="preserve">AFD </t>
    </r>
    <r>
      <rPr>
        <b/>
        <u/>
        <sz val="16"/>
        <color theme="1"/>
        <rFont val="Calibri"/>
        <family val="2"/>
        <scheme val="minor"/>
      </rPr>
      <t>CONFIGURATION</t>
    </r>
    <r>
      <rPr>
        <sz val="16"/>
        <color theme="1"/>
        <rFont val="Calibri"/>
        <family val="2"/>
        <scheme val="minor"/>
      </rPr>
      <t xml:space="preserve"> REGISTER</t>
    </r>
  </si>
  <si>
    <t xml:space="preserve">AFD ARC ALARM DETECTION Time Threshold </t>
  </si>
  <si>
    <t>AFD GENERIC ALARM Time Threshold</t>
  </si>
  <si>
    <t>AFD MIN INPUT CURRENT (to Enable Detection)</t>
  </si>
  <si>
    <r>
      <t xml:space="preserve">STATISTICS </t>
    </r>
    <r>
      <rPr>
        <b/>
        <u/>
        <sz val="16"/>
        <color theme="1"/>
        <rFont val="Calibri"/>
        <family val="2"/>
        <scheme val="minor"/>
      </rPr>
      <t>CONFIGURATION</t>
    </r>
    <r>
      <rPr>
        <sz val="16"/>
        <color theme="1"/>
        <rFont val="Calibri"/>
        <family val="2"/>
        <scheme val="minor"/>
      </rPr>
      <t xml:space="preserve"> REGISTER</t>
    </r>
  </si>
  <si>
    <t>FW REVISION "OFFICIAL"</t>
  </si>
  <si>
    <t>STRING</t>
  </si>
  <si>
    <t>ALARM 0 - First Configuration Register</t>
  </si>
  <si>
    <t>ALARM 0 - Second Configuration Register</t>
  </si>
  <si>
    <t>ALARM 1 - First Configuration Register</t>
  </si>
  <si>
    <t>ALARM 1 - Second Configuration Register</t>
  </si>
  <si>
    <t>ALARM 2 - First Configuration Register</t>
  </si>
  <si>
    <t>ALARM 2 - Second Configuration Register</t>
  </si>
  <si>
    <t>ALARM 3 - First Configuration Register</t>
  </si>
  <si>
    <t>ALARM 3 - Second Configuration Register</t>
  </si>
  <si>
    <t>ALARM 4 - First Configuration Register</t>
  </si>
  <si>
    <t>ALARM 4 - Second Configuration Register</t>
  </si>
  <si>
    <t>ALARM 5 - First Configuration Register</t>
  </si>
  <si>
    <t>ALARM 5 - Second Configuration Register</t>
  </si>
  <si>
    <t>ALARM 6 - First Configuration Register</t>
  </si>
  <si>
    <t>ALARM 6 - Second Configuration Register</t>
  </si>
  <si>
    <t>ALARM 7 - First Configuration Register</t>
  </si>
  <si>
    <t>ALARM 7 - Second Configuration Register</t>
  </si>
  <si>
    <t>ALARM 8 - First Configuration Register</t>
  </si>
  <si>
    <t>ALARM 8 - Second Configuration Register</t>
  </si>
  <si>
    <t>ALARM 9 - First Configuration Register</t>
  </si>
  <si>
    <t>ALARM 9 - Second Configuration Register</t>
  </si>
  <si>
    <t>ALARM 10 - First Configuration Register</t>
  </si>
  <si>
    <t>ALARM 10 - Second Configuration Register</t>
  </si>
  <si>
    <t>ALARM 11 - First Configuration Register</t>
  </si>
  <si>
    <t>ALARM 11 - Second Configuration Register</t>
  </si>
  <si>
    <t>ALARM 12 - First Configuration Register</t>
  </si>
  <si>
    <t>ALARM 12 - Second Configuration Register</t>
  </si>
  <si>
    <t>ALARM 13 - First Configuration Register</t>
  </si>
  <si>
    <t>ALARM 13 - Second Configuration Register</t>
  </si>
  <si>
    <t>ALARM 14 - First Configuration Register</t>
  </si>
  <si>
    <t>ALARM 14 - Second Configuration Register</t>
  </si>
  <si>
    <t>ALARM 15 - First Configuration Register</t>
  </si>
  <si>
    <t>ALARM 15 - Second Configuration Register</t>
  </si>
  <si>
    <t>ALARM 16 - First Configuration Register</t>
  </si>
  <si>
    <t>ALARM 16 - Second Configuration Register</t>
  </si>
  <si>
    <t>ALARM 17 - First Configuration Register</t>
  </si>
  <si>
    <t>ALARM 17 - Second Configuration Register</t>
  </si>
  <si>
    <t>ALARM 18 - First Configuration Register</t>
  </si>
  <si>
    <t>ALARM 18 - Second Configuration Register</t>
  </si>
  <si>
    <t>ALARM 19 - First Configuration Register</t>
  </si>
  <si>
    <t>ALARM 19 - Second Configuration Register</t>
  </si>
  <si>
    <t>ALARM 20 - First Configuration Register</t>
  </si>
  <si>
    <t>ALARM 20 - Second Configuration Register</t>
  </si>
  <si>
    <t>ALARM 21 - First Configuration Register</t>
  </si>
  <si>
    <t>ALARM 21 - Second Configuration Register</t>
  </si>
  <si>
    <t>ALARM 22 - First Configuration Register</t>
  </si>
  <si>
    <t>ALARM 22 - Second Configuration Register</t>
  </si>
  <si>
    <t>ALARM 23 - First Configuration Register</t>
  </si>
  <si>
    <t>ALARM 23 - Second Configuration Register</t>
  </si>
  <si>
    <t>ALARM 24 - First Configuration Register</t>
  </si>
  <si>
    <t>ALARM 24 - Second Configuration Register</t>
  </si>
  <si>
    <t>ALARM 25 - First Configuration Register</t>
  </si>
  <si>
    <t>ALARM 25 - Second Configuration Register</t>
  </si>
  <si>
    <t>ALARM 26 - First Configuration Register</t>
  </si>
  <si>
    <t>ALARM 26 - Second Configuration Register</t>
  </si>
  <si>
    <t>ALARM 27 - First Configuration Register</t>
  </si>
  <si>
    <t>ALARM 27 - Second Configuration Register</t>
  </si>
  <si>
    <t>ALARM 28 - First Configuration Register</t>
  </si>
  <si>
    <t>ALARM 28 - Second Configuration Register</t>
  </si>
  <si>
    <t>ALARM 29 - First Configuration Register</t>
  </si>
  <si>
    <t>ALARM 29 - Second Configuration Register</t>
  </si>
  <si>
    <t>ALARM 30 - First Configuration Register</t>
  </si>
  <si>
    <t>ALARM 30 - Second Configuration Register</t>
  </si>
  <si>
    <t>ALARM 31 - First Configuration Register</t>
  </si>
  <si>
    <t>ALARM 31 - Second Configuration Register</t>
  </si>
  <si>
    <t>ALARM 32 - First Configuration Register</t>
  </si>
  <si>
    <t>ALARM 32 - Second Configuration Register</t>
  </si>
  <si>
    <t>ALARM 33 - First Configuration Register</t>
  </si>
  <si>
    <t>ALARM 33 - Second Configuration Register</t>
  </si>
  <si>
    <t>ALARM 34 - First Configuration Register</t>
  </si>
  <si>
    <t>ALARM 34 - Second Configuration Register</t>
  </si>
  <si>
    <t>ALARM 35 - First Configuration Register</t>
  </si>
  <si>
    <t>ALARM 35 - Second Configuration Register</t>
  </si>
  <si>
    <t>ALARM 36 - First Configuration Register</t>
  </si>
  <si>
    <t>ALARM 36 - Second Configuration Register</t>
  </si>
  <si>
    <t>ALARM 37 - First Configuration Register</t>
  </si>
  <si>
    <t>ALARM 37 - Second Configuration Register</t>
  </si>
  <si>
    <t>ALARM 38 - First Configuration Register</t>
  </si>
  <si>
    <t>ALARM 38 - Second Configuration Register</t>
  </si>
  <si>
    <t>ALARM 39 - First Configuration Register</t>
  </si>
  <si>
    <t>ALARM 39 - Second Configuration Register</t>
  </si>
  <si>
    <t>ALARM 40 - First Configuration Register</t>
  </si>
  <si>
    <t>ALARM 40 - Second Configuration Register</t>
  </si>
  <si>
    <t>ALARM 41 - First Configuration Register</t>
  </si>
  <si>
    <t>ALARM 41 - Second Configuration Register</t>
  </si>
  <si>
    <t>ALARM 42 - First Configuration Register</t>
  </si>
  <si>
    <t>ALARM 42 - Second Configuration Register</t>
  </si>
  <si>
    <t>ALARM 43 - First Configuration Register</t>
  </si>
  <si>
    <t>ALARM 43 - Second Configuration Register</t>
  </si>
  <si>
    <t>ALARM 44 - First Configuration Register</t>
  </si>
  <si>
    <t>ALARM 44 - Second Configuration Register</t>
  </si>
  <si>
    <t>ALARM 45 - First Configuration Register</t>
  </si>
  <si>
    <t>ALARM 45 - Second Configuration Register</t>
  </si>
  <si>
    <t>ALARM 46 - First Configuration Register</t>
  </si>
  <si>
    <t>ALARM 46 - Second Configuration Register</t>
  </si>
  <si>
    <t>ALARM 47 - First Configuration Register</t>
  </si>
  <si>
    <t>ALARM 47 - Second Configuration Register</t>
  </si>
  <si>
    <t>ALARM 48 - First Configuration Register</t>
  </si>
  <si>
    <t>ALARM 48 - Second Configuration Register</t>
  </si>
  <si>
    <t>ALARM 49 - First Configuration Register</t>
  </si>
  <si>
    <t>ALARM 49 - Second Configuration Register</t>
  </si>
  <si>
    <t>ALARM 50 - First Configuration Register</t>
  </si>
  <si>
    <t>ALARM 50 - Second Configuration Register</t>
  </si>
  <si>
    <t>ALARM 51 - First Configuration Register</t>
  </si>
  <si>
    <t>ALARM 51 - Second Configuration Register</t>
  </si>
  <si>
    <t>ALARM 52 - First Configuration Register</t>
  </si>
  <si>
    <t>ALARM 52 - Second Configuration Register</t>
  </si>
  <si>
    <t>ALARM 53 - First Configuration Register</t>
  </si>
  <si>
    <t>ALARM 53 - Second Configuration Register</t>
  </si>
  <si>
    <t>ALARM 54 - First Configuration Register</t>
  </si>
  <si>
    <t>ALARM 54 - Second Configuration Register</t>
  </si>
  <si>
    <t>ALARM 55 - First Configuration Register</t>
  </si>
  <si>
    <t>ALARM 55 - Second Configuration Register</t>
  </si>
  <si>
    <t>ALARM 56 - First Configuration Register</t>
  </si>
  <si>
    <t>ALARM 56 - Second Configuration Register</t>
  </si>
  <si>
    <t>ALARM 57 - First Configuration Register</t>
  </si>
  <si>
    <t>ALARM 57 - Second Configuration Register</t>
  </si>
  <si>
    <t>ALARM 58 - First Configuration Register</t>
  </si>
  <si>
    <t>ALARM 58 - Second Configuration Register</t>
  </si>
  <si>
    <t>ALARM 59 - First Configuration Register</t>
  </si>
  <si>
    <t>ALARM 59 - Second Configuration Register</t>
  </si>
  <si>
    <t>ALARM 60 - First Configuration Register</t>
  </si>
  <si>
    <t>ALARM 60 - Second Configuration Register</t>
  </si>
  <si>
    <t>ALARM 61 - First Configuration Register</t>
  </si>
  <si>
    <t>ALARM 61 - Second Configuration Register</t>
  </si>
  <si>
    <t>ALARM 62 - First Configuration Register</t>
  </si>
  <si>
    <t>ALARM 62 - Second Configuration Register</t>
  </si>
  <si>
    <t>ALARM 63 - First Configuration Register</t>
  </si>
  <si>
    <t>ALARM 63 - Second Configuration Register</t>
  </si>
  <si>
    <t>ALARM 64 - First Configuration Register</t>
  </si>
  <si>
    <t>ALARM 64 - Second Configuration Register</t>
  </si>
  <si>
    <t>ALARM 65 - First Configuration Register</t>
  </si>
  <si>
    <t>ALARM 65 - Second Configuration Register</t>
  </si>
  <si>
    <t>ALARM 66 - First Configuration Register</t>
  </si>
  <si>
    <t>ALARM 66 - Second Configuration Register</t>
  </si>
  <si>
    <t>ALARM 67 - First Configuration Register</t>
  </si>
  <si>
    <t>ALARM 67 - Second Configuration Register</t>
  </si>
  <si>
    <t>ALARM 68 - First Configuration Register</t>
  </si>
  <si>
    <t>ALARM 68 - Second Configuration Register</t>
  </si>
  <si>
    <t>ALARM 69 - First Configuration Register</t>
  </si>
  <si>
    <t>ALARM 69 - Second Configuration Register</t>
  </si>
  <si>
    <t>ALARM 70 - First Configuration Register</t>
  </si>
  <si>
    <t>ALARM 70 - Second Configuration Register</t>
  </si>
  <si>
    <t>ALARM 71 - First Configuration Register</t>
  </si>
  <si>
    <t>ALARM 71 - Second Configuration Register</t>
  </si>
  <si>
    <t>ALARM 72 - First Configuration Register</t>
  </si>
  <si>
    <t>ALARM 72 - Second Configuration Register</t>
  </si>
  <si>
    <t>ALARM 73 - First Configuration Register</t>
  </si>
  <si>
    <t>ALARM 73 - Second Configuration Register</t>
  </si>
  <si>
    <t>ALARM 74 - First Configuration Register</t>
  </si>
  <si>
    <t>ALARM 74 - Second Configuration Register</t>
  </si>
  <si>
    <t>ALARM 75 - First Configuration Register</t>
  </si>
  <si>
    <t>ALARM 75 - Second Configuration Register</t>
  </si>
  <si>
    <t>ALARM 76 - First Configuration Register</t>
  </si>
  <si>
    <t>ALARM 76 - Second Configuration Register</t>
  </si>
  <si>
    <t>ALARM 77 - First Configuration Register</t>
  </si>
  <si>
    <t>ALARM 77 - Second Configuration Register</t>
  </si>
  <si>
    <t>ALARM 78 - First Configuration Register</t>
  </si>
  <si>
    <t>ALARM 78 - Second Configuration Register</t>
  </si>
  <si>
    <t>ALARM 79 - First Configuration Register</t>
  </si>
  <si>
    <t>ALARM 79 - Second Configuration Register</t>
  </si>
  <si>
    <t>ALARM 80 - First Configuration Register</t>
  </si>
  <si>
    <t>ALARM 80 - Second Configuration Register</t>
  </si>
  <si>
    <t>ALARM 81 - First Configuration Register</t>
  </si>
  <si>
    <t>ALARM 81 - Second Configuration Register</t>
  </si>
  <si>
    <t>ALARM 82 - First Configuration Register</t>
  </si>
  <si>
    <t>ALARM 82 - Second Configuration Register</t>
  </si>
  <si>
    <t>ALARM 83 - First Configuration Register</t>
  </si>
  <si>
    <t>ALARM 83 - Second Configuration Register</t>
  </si>
  <si>
    <t>ALARM 84 - First Configuration Register</t>
  </si>
  <si>
    <t>ALARM 84 - Second Configuration Register</t>
  </si>
  <si>
    <t>ALARM 85 - First Configuration Register</t>
  </si>
  <si>
    <t>ALARM 85 - Second Configuration Register</t>
  </si>
  <si>
    <t>ALARM 86 - First Configuration Register</t>
  </si>
  <si>
    <t>ALARM 86 - Second Configuration Register</t>
  </si>
  <si>
    <t>ALARM 87 - First Configuration Register</t>
  </si>
  <si>
    <t>ALARM 87 - Second Configuration Register</t>
  </si>
  <si>
    <t>ALARM 88 - First Configuration Register</t>
  </si>
  <si>
    <t>ALARM 88 - Second Configuration Register</t>
  </si>
  <si>
    <t>ALARM 89 - First Configuration Register</t>
  </si>
  <si>
    <t>ALARM 89 - Second Configuration Register</t>
  </si>
  <si>
    <t>ALARM 90 - First Configuration Register</t>
  </si>
  <si>
    <t>ALARM 90 - Second Configuration Register</t>
  </si>
  <si>
    <t>ALARM 91 - First Configuration Register</t>
  </si>
  <si>
    <t>ALARM 91 - Second Configuration Register</t>
  </si>
  <si>
    <t>ALARM 92 - First Configuration Register</t>
  </si>
  <si>
    <t>ALARM 92 - Second Configuration Register</t>
  </si>
  <si>
    <t>ALARM 93 - First Configuration Register</t>
  </si>
  <si>
    <t>ALARM 93 - Second Configuration Register</t>
  </si>
  <si>
    <t>ALARM 94 - First Configuration Register</t>
  </si>
  <si>
    <t>ALARM 94 - Second Configuration Register</t>
  </si>
  <si>
    <t>ALARM 95 - First Configuration Register</t>
  </si>
  <si>
    <t>ALARM 95 - Second Configuration Register</t>
  </si>
  <si>
    <t>ALARM 96 - First Configuration Register</t>
  </si>
  <si>
    <t>ALARM 96 - Second Configuration Register</t>
  </si>
  <si>
    <t>ALARM 97 - First Configuration Register</t>
  </si>
  <si>
    <t>ALARM 97 - Second Configuration Register</t>
  </si>
  <si>
    <t>ALARM 98 - First Configuration Register</t>
  </si>
  <si>
    <t>ALARM 98 - Second Configuration Register</t>
  </si>
  <si>
    <t>ALARM 99 - First Configuration Register</t>
  </si>
  <si>
    <t>ALARM 99 - Second Configuration Register</t>
  </si>
  <si>
    <t>ALARM 100 - First Configuration Register</t>
  </si>
  <si>
    <t>ALARM 100 - Second Configuration Register</t>
  </si>
  <si>
    <t>ALARM 101 - First Configuration Register</t>
  </si>
  <si>
    <t>ALARM 101 - Second Configuration Register</t>
  </si>
  <si>
    <t>ALARM 102 - First Configuration Register</t>
  </si>
  <si>
    <t>ALARM 102 - Second Configuration Register</t>
  </si>
  <si>
    <t>ALARM 103 - First Configuration Register</t>
  </si>
  <si>
    <t>ALARM 103 - Second Configuration Register</t>
  </si>
  <si>
    <t>ALARM 104 - First Configuration Register</t>
  </si>
  <si>
    <t>ALARM 104 - Second Configuration Register</t>
  </si>
  <si>
    <t>ALARM 105 - First Configuration Register</t>
  </si>
  <si>
    <t>ALARM 105 - Second Configuration Register</t>
  </si>
  <si>
    <t>ALARM 106 - First Configuration Register</t>
  </si>
  <si>
    <t>ALARM 106 - Second Configuration Register</t>
  </si>
  <si>
    <t>ALARM 107 - First Configuration Register</t>
  </si>
  <si>
    <t>ALARM 107 - Second Configuration Register</t>
  </si>
  <si>
    <t>ALARM 108 - First Configuration Register</t>
  </si>
  <si>
    <t>ALARM 108 - Second Configuration Register</t>
  </si>
  <si>
    <t>ALARM 109 - First Configuration Register</t>
  </si>
  <si>
    <t>ALARM 109 - Second Configuration Register</t>
  </si>
  <si>
    <t>ALARM 110 - First Configuration Register</t>
  </si>
  <si>
    <t>ALARM 110 - Second Configuration Register</t>
  </si>
  <si>
    <t>ALARM 111 - First Configuration Register</t>
  </si>
  <si>
    <t>ALARM 111 - Second Configuration Register</t>
  </si>
  <si>
    <t>ALARM 112 - First Configuration Register</t>
  </si>
  <si>
    <t>ALARM 112 - Second Configuration Register</t>
  </si>
  <si>
    <t>ALARM 113 - First Configuration Register</t>
  </si>
  <si>
    <t>ALARM 113 - Second Configuration Register</t>
  </si>
  <si>
    <t>ALARM 114 - First Configuration Register</t>
  </si>
  <si>
    <t>ALARM 114 - Second Configuration Register</t>
  </si>
  <si>
    <t>ALARM 115 - First Configuration Register</t>
  </si>
  <si>
    <t>ALARM 115 - Second Configuration Register</t>
  </si>
  <si>
    <t>ALARM 116 - First Configuration Register</t>
  </si>
  <si>
    <t>ALARM 116 - Second Configuration Register</t>
  </si>
  <si>
    <t>ALARM 117 - First Configuration Register</t>
  </si>
  <si>
    <t>ALARM 117 - Second Configuration Register</t>
  </si>
  <si>
    <t>ALARM 118 - First Configuration Register</t>
  </si>
  <si>
    <t>ALARM 118 - Second Configuration Register</t>
  </si>
  <si>
    <t>ALARM 119 - First Configuration Register</t>
  </si>
  <si>
    <t>ALARM 119 - Second Configuration Register</t>
  </si>
  <si>
    <t>ALARM 120 - First Configuration Register</t>
  </si>
  <si>
    <t>ALARM 120 - Second Configuration Register</t>
  </si>
  <si>
    <t>ALARM 121 - First Configuration Register</t>
  </si>
  <si>
    <t>ALARM 121 - Second Configuration Register</t>
  </si>
  <si>
    <t>ALARM 122 - First Configuration Register</t>
  </si>
  <si>
    <t>ALARM 122 - Second Configuration Register</t>
  </si>
  <si>
    <t>ALARM 123 - First Configuration Register</t>
  </si>
  <si>
    <t>ALARM 123 - Second Configuration Register</t>
  </si>
  <si>
    <t>ALARM 124 - First Configuration Register</t>
  </si>
  <si>
    <t>ALARM 124 - Second Configuration Register</t>
  </si>
  <si>
    <t>ALARM 125 - First Configuration Register</t>
  </si>
  <si>
    <t>ALARM 125 - Second Configuration Register</t>
  </si>
  <si>
    <t>ALARM 126 - First Configuration Register</t>
  </si>
  <si>
    <t>ALARM 126 - Second Configuration Register</t>
  </si>
  <si>
    <t>ALARM 127 - First Configuration Register</t>
  </si>
  <si>
    <t>ALARM 127 - Second Configuration Register</t>
  </si>
  <si>
    <t>ALARM 128 - First Configuration Register</t>
  </si>
  <si>
    <t>ALARM 128 - Second Configuration Register</t>
  </si>
  <si>
    <t>ALARM 129 - First Configuration Register</t>
  </si>
  <si>
    <t>ALARM 129 - Second Configuration Register</t>
  </si>
  <si>
    <t>ALARM 130 - First Configuration Register</t>
  </si>
  <si>
    <t>ALARM 130 - Second Configuration Register</t>
  </si>
  <si>
    <t>ALARM 131 - First Configuration Register</t>
  </si>
  <si>
    <t>ALARM 131 - Second Configuration Register</t>
  </si>
  <si>
    <t>ALARM 132 - First Configuration Register</t>
  </si>
  <si>
    <t>ALARM 132 - Second Configuration Register</t>
  </si>
  <si>
    <t>ALARM 133 - First Configuration Register</t>
  </si>
  <si>
    <t>ALARM 133 - Second Configuration Register</t>
  </si>
  <si>
    <t>ALARM 134 - First Configuration Register</t>
  </si>
  <si>
    <t>ALARM 134 - Second Configuration Register</t>
  </si>
  <si>
    <t>ALARM 135 - First Configuration Register</t>
  </si>
  <si>
    <t>ALARM 135 - Second Configuration Register</t>
  </si>
  <si>
    <t>ALARM 136 - First Configuration Register</t>
  </si>
  <si>
    <t>ALARM 136 - Second Configuration Register</t>
  </si>
  <si>
    <t>ALARM 137 - First Configuration Register</t>
  </si>
  <si>
    <t>ALARM 137 - Second Configuration Register</t>
  </si>
  <si>
    <t>ALARM 138 - First Configuration Register</t>
  </si>
  <si>
    <t>ALARM 138 - Second Configuration Register</t>
  </si>
  <si>
    <t>ALARM 139 - First Configuration Register</t>
  </si>
  <si>
    <t>ALARM 139 - Second Configuration Register</t>
  </si>
  <si>
    <t>ALARM 140 - First Configuration Register</t>
  </si>
  <si>
    <t>ALARM 140 - Second Configuration Register</t>
  </si>
  <si>
    <t>ALARM 141 - First Configuration Register</t>
  </si>
  <si>
    <t>ALARM 141 - Second Configuration Register</t>
  </si>
  <si>
    <t>ALARM 142 - First Configuration Register</t>
  </si>
  <si>
    <t>ALARM 142 - Second Configuration Register</t>
  </si>
  <si>
    <t>ALARM 143 - First Configuration Register</t>
  </si>
  <si>
    <t>ALARM 143 - Second Configuration Register</t>
  </si>
  <si>
    <t>ALARM 144 - First Configuration Register</t>
  </si>
  <si>
    <t>ALARM 144 - Second Configuration Register</t>
  </si>
  <si>
    <t>ALARM 145 - First Configuration Register</t>
  </si>
  <si>
    <t>ALARM 145 - Second Configuration Register</t>
  </si>
  <si>
    <t>ALARM 146 - First Configuration Register</t>
  </si>
  <si>
    <t>ALARM 146 - Second Configuration Register</t>
  </si>
  <si>
    <t>ALARM 147 - First Configuration Register</t>
  </si>
  <si>
    <t>ALARM 147 - Second Configuration Register</t>
  </si>
  <si>
    <t>ALARM 148 - First Configuration Register</t>
  </si>
  <si>
    <t>ALARM 148 - Second Configuration Register</t>
  </si>
  <si>
    <t>ALARM 149 - First Configuration Register</t>
  </si>
  <si>
    <t>ALARM 149 - Second Configuration Register</t>
  </si>
  <si>
    <t>ALARM 150 - First Configuration Register</t>
  </si>
  <si>
    <t>ALARM 150 - Second Configuration Register</t>
  </si>
  <si>
    <t>ALARM 151 - First Configuration Register</t>
  </si>
  <si>
    <t>ALARM 151 - Second Configuration Register</t>
  </si>
  <si>
    <t>ALARM 152 - First Configuration Register</t>
  </si>
  <si>
    <t>ALARM 152 - Second Configuration Register</t>
  </si>
  <si>
    <t>ALARM 153 - First Configuration Register</t>
  </si>
  <si>
    <t>ALARM 153 - Second Configuration Register</t>
  </si>
  <si>
    <t>ALARM 154 - First Configuration Register</t>
  </si>
  <si>
    <t>ALARM 154 - Second Configuration Register</t>
  </si>
  <si>
    <t>ALARM 155 - First Configuration Register</t>
  </si>
  <si>
    <t>ALARM 155 - Second Configuration Register</t>
  </si>
  <si>
    <t>ALARM 156 - First Configuration Register</t>
  </si>
  <si>
    <t>ALARM 156 - Second Configuration Register</t>
  </si>
  <si>
    <t>ALARM 157 - First Configuration Register</t>
  </si>
  <si>
    <t>ALARM 157 - Second Configuration Register</t>
  </si>
  <si>
    <t>ALARM 158 - First Configuration Register</t>
  </si>
  <si>
    <t>ALARM 158 - Second Configuration Register</t>
  </si>
  <si>
    <t>ALARM 159 - First Configuration Register</t>
  </si>
  <si>
    <t>ALARM 159 - Second Configuration Register</t>
  </si>
  <si>
    <t>ALARM 160 - First Configuration Register</t>
  </si>
  <si>
    <t>ALARM 160 - Second Configuration Register</t>
  </si>
  <si>
    <t>ALARM 161 - First Configuration Register</t>
  </si>
  <si>
    <t>ALARM 161 - Second Configuration Register</t>
  </si>
  <si>
    <t>ALARM 162 - First Configuration Register</t>
  </si>
  <si>
    <t>ALARM 162 - Second Configuration Register</t>
  </si>
  <si>
    <t>ALARM 163 - First Configuration Register</t>
  </si>
  <si>
    <t>ALARM 163 - Second Configuration Register</t>
  </si>
  <si>
    <t>ALARM 164 - First Configuration Register</t>
  </si>
  <si>
    <t>ALARM 164 - Second Configuration Register</t>
  </si>
  <si>
    <t>ALARM 165 - First Configuration Register</t>
  </si>
  <si>
    <t>ALARM 165 - Second Configuration Register</t>
  </si>
  <si>
    <t>ALARM 166 - First Configuration Register</t>
  </si>
  <si>
    <t>ALARM 166 - Second Configuration Register</t>
  </si>
  <si>
    <t>ALARM 167 - First Configuration Register</t>
  </si>
  <si>
    <t>ALARM 167 - Second Configuration Register</t>
  </si>
  <si>
    <t>ALARM 168 - First Configuration Register</t>
  </si>
  <si>
    <t>ALARM 168 - Second Configuration Register</t>
  </si>
  <si>
    <t>ALARM 169 - First Configuration Register</t>
  </si>
  <si>
    <t>ALARM 169 - Second Configuration Register</t>
  </si>
  <si>
    <t>ALARM 170 - First Configuration Register</t>
  </si>
  <si>
    <t>ALARM 170 - Second Configuration Register</t>
  </si>
  <si>
    <t>ALARM 171 - First Configuration Register</t>
  </si>
  <si>
    <t>ALARM 171 - Second Configuration Register</t>
  </si>
  <si>
    <t>ALARM 172 - First Configuration Register</t>
  </si>
  <si>
    <t>ALARM 172 - Second Configuration Register</t>
  </si>
  <si>
    <t>ALARM 173 - First Configuration Register</t>
  </si>
  <si>
    <t>ALARM 173 - Second Configuration Register</t>
  </si>
  <si>
    <t>ALARM 174 - First Configuration Register</t>
  </si>
  <si>
    <t>ALARM 174 - Second Configuration Register</t>
  </si>
  <si>
    <t>ALARM 175 - First Configuration Register</t>
  </si>
  <si>
    <t>ALARM 175 - Second Configuration Register</t>
  </si>
  <si>
    <t>ALARM 176 - First Configuration Register</t>
  </si>
  <si>
    <t>ALARM 176 - Second Configuration Register</t>
  </si>
  <si>
    <t>ALARM 177 - First Configuration Register</t>
  </si>
  <si>
    <t>ALARM 177 - Second Configuration Register</t>
  </si>
  <si>
    <t>ALARM 178 - First Configuration Register</t>
  </si>
  <si>
    <t>ALARM 178 - Second Configuration Register</t>
  </si>
  <si>
    <t>ALARM 179 - First Configuration Register</t>
  </si>
  <si>
    <t>ALARM 179 - Second Configuration Register</t>
  </si>
  <si>
    <t>ALARM 180 - First Configuration Register</t>
  </si>
  <si>
    <t>ALARM 180 - Second Configuration Register</t>
  </si>
  <si>
    <t>ALARM 181 - First Configuration Register</t>
  </si>
  <si>
    <t>ALARM 181 - Second Configuration Register</t>
  </si>
  <si>
    <t>ALARM 182 - First Configuration Register</t>
  </si>
  <si>
    <t>ALARM 182 - Second Configuration Register</t>
  </si>
  <si>
    <t>ALARM 183 - First Configuration Register</t>
  </si>
  <si>
    <t>ALARM 183 - Second Configuration Register</t>
  </si>
  <si>
    <t>ALARM 184 - First Configuration Register</t>
  </si>
  <si>
    <t>ALARM 184 - Second Configuration Register</t>
  </si>
  <si>
    <t>ALARM 185 - First Configuration Register</t>
  </si>
  <si>
    <t>ALARM 185 - Second Configuration Register</t>
  </si>
  <si>
    <t>ALARM 186 - First Configuration Register</t>
  </si>
  <si>
    <t>ALARM 186 - Second Configuration Register</t>
  </si>
  <si>
    <t>ALARM 187 - First Configuration Register</t>
  </si>
  <si>
    <t>ALARM 187 - Second Configuration Register</t>
  </si>
  <si>
    <t>ALARM 188 - First Configuration Register</t>
  </si>
  <si>
    <t>ALARM 188 - Second Configuration Register</t>
  </si>
  <si>
    <t>ALARM 189 - First Configuration Register</t>
  </si>
  <si>
    <t>ALARM 189 - Second Configuration Register</t>
  </si>
  <si>
    <t>ALARM 190 - First Configuration Register</t>
  </si>
  <si>
    <t>ALARM 190 - Second Configuration Register</t>
  </si>
  <si>
    <t>ALARM 191 - First Configuration Register</t>
  </si>
  <si>
    <t>ALARM 191 - Second Configuration Register</t>
  </si>
  <si>
    <t>ALARM 192 - First Configuration Register</t>
  </si>
  <si>
    <t>ALARM 192 - Second Configuration Register</t>
  </si>
  <si>
    <t>ALARM 193 - First Configuration Register</t>
  </si>
  <si>
    <t>ALARM 193 - Second Configuration Register</t>
  </si>
  <si>
    <t>ALARM 194 - First Configuration Register</t>
  </si>
  <si>
    <t>ALARM 194 - Second Configuration Register</t>
  </si>
  <si>
    <t>ALARM 195 - First Configuration Register</t>
  </si>
  <si>
    <t>ALARM 195 - Second Configuration Register</t>
  </si>
  <si>
    <t>ALARM 196 - First Configuration Register</t>
  </si>
  <si>
    <t>ALARM 196 - Second Configuration Register</t>
  </si>
  <si>
    <t>ALARM 197 - First Configuration Register</t>
  </si>
  <si>
    <t>ALARM 197 - Second Configuration Register</t>
  </si>
  <si>
    <t>ALARM 198 - First Configuration Register</t>
  </si>
  <si>
    <t>ALARM 198 - Second Configuration Register</t>
  </si>
  <si>
    <t>ALARM 199 - First Configuration Register</t>
  </si>
  <si>
    <t>ALARM 199 - Second Configuration Register</t>
  </si>
  <si>
    <t>ALARM 200 - First Configuration Register</t>
  </si>
  <si>
    <t>ALARM 200 - Second Configuration Register</t>
  </si>
  <si>
    <t>ALARM 201 - First Configuration Register</t>
  </si>
  <si>
    <t>ALARM 201 - Second Configuration Register</t>
  </si>
  <si>
    <t>ALARM 202 - First Configuration Register</t>
  </si>
  <si>
    <t>ALARM 202 - Second Configuration Register</t>
  </si>
  <si>
    <t>ALARM 203 - First Configuration Register</t>
  </si>
  <si>
    <t>ALARM 203 - Second Configuration Register</t>
  </si>
  <si>
    <t>ALARM 204 - First Configuration Register</t>
  </si>
  <si>
    <t>ALARM 204 - Second Configuration Register</t>
  </si>
  <si>
    <t>ALARM 205 - First Configuration Register</t>
  </si>
  <si>
    <t>ALARM 205 - Second Configuration Register</t>
  </si>
  <si>
    <t>ALARM 206 - First Configuration Register</t>
  </si>
  <si>
    <t>ALARM 206 - Second Configuration Register</t>
  </si>
  <si>
    <t>ALARM 207 - First Configuration Register</t>
  </si>
  <si>
    <t>ALARM 207 - Second Configuration Register</t>
  </si>
  <si>
    <t>ALARM 208 - First Configuration Register</t>
  </si>
  <si>
    <t>ALARM 208 - Second Configuration Register</t>
  </si>
  <si>
    <t>ALARM 209 - First Configuration Register</t>
  </si>
  <si>
    <t>ALARM 209 - Second Configuration Register</t>
  </si>
  <si>
    <t>ALARM 210 - First Configuration Register</t>
  </si>
  <si>
    <t>ALARM 210 - Second Configuration Register</t>
  </si>
  <si>
    <t>ALARM 211 - First Configuration Register</t>
  </si>
  <si>
    <t>ALARM 211 - Second Configuration Register</t>
  </si>
  <si>
    <t>ALARM 212 - First Configuration Register</t>
  </si>
  <si>
    <t>ALARM 212 - Second Configuration Register</t>
  </si>
  <si>
    <t>ALARM 213 - First Configuration Register</t>
  </si>
  <si>
    <t>ALARM 213 - Second Configuration Register</t>
  </si>
  <si>
    <t>ALARM 214 - First Configuration Register</t>
  </si>
  <si>
    <t>ALARM 214 - Second Configuration Register</t>
  </si>
  <si>
    <t>ALARM 215 - First Configuration Register</t>
  </si>
  <si>
    <t>ALARM 215 - Second Configuration Register</t>
  </si>
  <si>
    <t>ALARM 216 - First Configuration Register</t>
  </si>
  <si>
    <t>ALARM 216 - Second Configuration Register</t>
  </si>
  <si>
    <t>ALARM 217 - First Configuration Register</t>
  </si>
  <si>
    <t>ALARM 217 - Second Configuration Register</t>
  </si>
  <si>
    <t>ALARM 218 - First Configuration Register</t>
  </si>
  <si>
    <t>ALARM 218 - Second Configuration Register</t>
  </si>
  <si>
    <t>ALARM 219 - First Configuration Register</t>
  </si>
  <si>
    <t>ALARM 219 - Second Configuration Register</t>
  </si>
  <si>
    <t>ALARM 220 - First Configuration Register</t>
  </si>
  <si>
    <t>ALARM 220 - Second Configuration Register</t>
  </si>
  <si>
    <t>ALARM 221 - First Configuration Register</t>
  </si>
  <si>
    <t>ALARM 221 - Second Configuration Register</t>
  </si>
  <si>
    <t>ALARM 222 - First Configuration Register</t>
  </si>
  <si>
    <t>ALARM 222 - Second Configuration Register</t>
  </si>
  <si>
    <t>ALARM 223 - First Configuration Register</t>
  </si>
  <si>
    <t>ALARM 223 - Second Configuration Register</t>
  </si>
  <si>
    <t>ALARM 224 - First Configuration Register</t>
  </si>
  <si>
    <t>ALARM 224 - Second Configuration Register</t>
  </si>
  <si>
    <t>ALARM 225 - First Configuration Register</t>
  </si>
  <si>
    <t>ALARM 225 - Second Configuration Register</t>
  </si>
  <si>
    <t>ALARM 226 - First Configuration Register</t>
  </si>
  <si>
    <t>ALARM 226 - Second Configuration Register</t>
  </si>
  <si>
    <t>ALARM 227 - First Configuration Register</t>
  </si>
  <si>
    <t>ALARM 227 - Second Configuration Register</t>
  </si>
  <si>
    <t>ALARM 228 - First Configuration Register</t>
  </si>
  <si>
    <t>ALARM 228 - Second Configuration Register</t>
  </si>
  <si>
    <t>ALARM 229 - First Configuration Register</t>
  </si>
  <si>
    <t>ALARM 229 - Second Configuration Register</t>
  </si>
  <si>
    <t>ALARM 230 - First Configuration Register</t>
  </si>
  <si>
    <t>ALARM 230 - Second Configuration Register</t>
  </si>
  <si>
    <t>ALARM 231 - First Configuration Register</t>
  </si>
  <si>
    <t>ALARM 231 - Second Configuration Register</t>
  </si>
  <si>
    <t>ALARM 232 - First Configuration Register</t>
  </si>
  <si>
    <t>ALARM 232 - Second Configuration Register</t>
  </si>
  <si>
    <t>ALARM 233 - First Configuration Register</t>
  </si>
  <si>
    <t>ALARM 233 - Second Configuration Register</t>
  </si>
  <si>
    <t>ALARM 234 - First Configuration Register</t>
  </si>
  <si>
    <t>ALARM 234 - Second Configuration Register</t>
  </si>
  <si>
    <t>ALARM 235 - First Configuration Register</t>
  </si>
  <si>
    <t>ALARM 235 - Second Configuration Register</t>
  </si>
  <si>
    <t>ALARM 236 - First Configuration Register</t>
  </si>
  <si>
    <t>ALARM 236 - Second Configuration Register</t>
  </si>
  <si>
    <t>ALARM 237 - First Configuration Register</t>
  </si>
  <si>
    <t>ALARM 237 - Second Configuration Register</t>
  </si>
  <si>
    <t>ALARM 238 - First Configuration Register</t>
  </si>
  <si>
    <t>ALARM 238 - Second Configuration Register</t>
  </si>
  <si>
    <t>ALARM 239 - First Configuration Register</t>
  </si>
  <si>
    <t>ALARM 239 - Second Configuration Register</t>
  </si>
  <si>
    <t>ALARM 240 - First Configuration Register</t>
  </si>
  <si>
    <t>ALARM 240 - Second Configuration Register</t>
  </si>
  <si>
    <t>ALARM 241 - First Configuration Register</t>
  </si>
  <si>
    <t>ALARM 241 - Second Configuration Register</t>
  </si>
  <si>
    <t>ALARM 242 - First Configuration Register</t>
  </si>
  <si>
    <t>ALARM 242 - Second Configuration Register</t>
  </si>
  <si>
    <t>ALARM 243 - First Configuration Register</t>
  </si>
  <si>
    <t>ALARM 243 - Second Configuration Register</t>
  </si>
  <si>
    <t>ALARM 244 - First Configuration Register</t>
  </si>
  <si>
    <t>ALARM 244 - Second Configuration Register</t>
  </si>
  <si>
    <t>ALARM 245 - First Configuration Register</t>
  </si>
  <si>
    <t>ALARM 245 - Second Configuration Register</t>
  </si>
  <si>
    <t>ALARM 246 - First Configuration Register</t>
  </si>
  <si>
    <t>ALARM 246 - Second Configuration Register</t>
  </si>
  <si>
    <t>ALARM 247 - First Configuration Register</t>
  </si>
  <si>
    <t>ALARM 247 - Second Configuration Register</t>
  </si>
  <si>
    <t>ALARM 248 - First Configuration Register</t>
  </si>
  <si>
    <t>ALARM 248 - Second Configuration Register</t>
  </si>
  <si>
    <t>ALARM 249 - First Configuration Register</t>
  </si>
  <si>
    <t>ALARM 249 - Second Configuration Register</t>
  </si>
  <si>
    <t>ALARM 250 - First Configuration Register</t>
  </si>
  <si>
    <t>ALARM 250 - Second Configuration Register</t>
  </si>
  <si>
    <t>ALARM 251 - First Configuration Register</t>
  </si>
  <si>
    <t>ALARM 251 - Second Configuration Register</t>
  </si>
  <si>
    <t>ALARM 252 - First Configuration Register</t>
  </si>
  <si>
    <t>ALARM 252 - Second Configuration Register</t>
  </si>
  <si>
    <t>ALARM 253 - First Configuration Register</t>
  </si>
  <si>
    <t>ALARM 253 - Second Configuration Register</t>
  </si>
  <si>
    <t>ALARM 254 - First Configuration Register</t>
  </si>
  <si>
    <t>ALARM 254 - Second Configuration Register</t>
  </si>
  <si>
    <t>ALARM 255 - First Configuration Register</t>
  </si>
  <si>
    <t>ALARM 255 - Second Configuration Register</t>
  </si>
  <si>
    <t>K Vac (phase R)</t>
  </si>
  <si>
    <t>Q Vac (phase R)</t>
  </si>
  <si>
    <t>K Vac (phase S)</t>
  </si>
  <si>
    <t>Q Vac (phase S)</t>
  </si>
  <si>
    <t>K Vac (phase T)</t>
  </si>
  <si>
    <t>Q Vac (phase T)</t>
  </si>
  <si>
    <t>K Vac (phase Neutral)</t>
  </si>
  <si>
    <t>Q Vac (phase Neutral)</t>
  </si>
  <si>
    <t>K Iac (phase R)</t>
  </si>
  <si>
    <t>Q Iac (phase R)</t>
  </si>
  <si>
    <t>K Iac (phase S)</t>
  </si>
  <si>
    <t>Q Iac (phase S)</t>
  </si>
  <si>
    <t>K Iac (phase T)</t>
  </si>
  <si>
    <t>Q Iac (phase T)</t>
  </si>
  <si>
    <t>K Vac int (phase R)</t>
  </si>
  <si>
    <t>Q Vac int (phase R)</t>
  </si>
  <si>
    <t>K Vac int  (phase S)</t>
  </si>
  <si>
    <t>Q Vac int (phase S)</t>
  </si>
  <si>
    <t>K Vac int (phase T)</t>
  </si>
  <si>
    <t>Q Vac int (phase T)</t>
  </si>
  <si>
    <t>K Vac Backup</t>
  </si>
  <si>
    <t>Q Vac Backup</t>
  </si>
  <si>
    <t>K Vac (conc RS)</t>
  </si>
  <si>
    <t>Q Vac (conc RS)</t>
  </si>
  <si>
    <t>K Vac (conc ST)</t>
  </si>
  <si>
    <t>Q Vac (conc ST)</t>
  </si>
  <si>
    <t>K Vac (conc TR)</t>
  </si>
  <si>
    <t>Q Vac (conc TR)</t>
  </si>
  <si>
    <t>K Vac split1</t>
  </si>
  <si>
    <t>Q Vac split1</t>
  </si>
  <si>
    <t>K Vac split2</t>
  </si>
  <si>
    <t>Q Vac split2</t>
  </si>
  <si>
    <t>K Vbulk</t>
  </si>
  <si>
    <t>Q Vbulk</t>
  </si>
  <si>
    <t>K Vin CH1</t>
  </si>
  <si>
    <t>Q Vin CH1</t>
  </si>
  <si>
    <t>K Vin CH2</t>
  </si>
  <si>
    <t>Q Vin CH2</t>
  </si>
  <si>
    <t>K Iin CH1</t>
  </si>
  <si>
    <t>Q Iin CH1</t>
  </si>
  <si>
    <t>K Iin CH2</t>
  </si>
  <si>
    <t>Q Iin CH2</t>
  </si>
  <si>
    <t>K Iin CH3</t>
  </si>
  <si>
    <t>Q Iin CH3</t>
  </si>
  <si>
    <t>K Iin MPPT CH1</t>
  </si>
  <si>
    <t>Q Iin MPPT CH1</t>
  </si>
  <si>
    <t>K Iin MPPT CH2</t>
  </si>
  <si>
    <t>Q Iin MPPT CH2</t>
  </si>
  <si>
    <t>K Vref/2</t>
  </si>
  <si>
    <t>Q Vref/2</t>
  </si>
  <si>
    <t>K Vbattery</t>
  </si>
  <si>
    <t>Q Vbattery</t>
  </si>
  <si>
    <t>K Ibattery CHARGE</t>
  </si>
  <si>
    <t>Q Ibattery CHARGE</t>
  </si>
  <si>
    <t>K Ibattery DISCHARGE</t>
  </si>
  <si>
    <t>Q Ibattery DISCHARGE</t>
  </si>
  <si>
    <t>K Pac R</t>
  </si>
  <si>
    <t>Q Pac R</t>
  </si>
  <si>
    <t>K Pac S</t>
  </si>
  <si>
    <t>Q Pac S</t>
  </si>
  <si>
    <t>K Pac T</t>
  </si>
  <si>
    <t>Q Pac T</t>
  </si>
  <si>
    <t>K Qac R</t>
  </si>
  <si>
    <t>Q Qac R</t>
  </si>
  <si>
    <t>K Qac S</t>
  </si>
  <si>
    <t>Q Qac S</t>
  </si>
  <si>
    <t>K Qac T</t>
  </si>
  <si>
    <t>Q Qac T</t>
  </si>
  <si>
    <t>K Pbatt1</t>
  </si>
  <si>
    <t>Q Pbatt1</t>
  </si>
  <si>
    <t>K Pbatt2</t>
  </si>
  <si>
    <t>Q Pbatt2</t>
  </si>
  <si>
    <t>K Pbatt3</t>
  </si>
  <si>
    <t>Q Pbatt3</t>
  </si>
  <si>
    <t>K Pbatt4</t>
  </si>
  <si>
    <t>Q Pbatt4</t>
  </si>
  <si>
    <t>K COS-PHI</t>
  </si>
  <si>
    <t>Q COS-PHI</t>
  </si>
  <si>
    <t>K Vbulk+</t>
  </si>
  <si>
    <t>Q Vbulk+</t>
  </si>
  <si>
    <t>K Vbulk-</t>
  </si>
  <si>
    <t>Q Vbulk-</t>
  </si>
  <si>
    <t>K V4+</t>
  </si>
  <si>
    <t>Q V4+</t>
  </si>
  <si>
    <t>K V4-</t>
  </si>
  <si>
    <t>Q V4-</t>
  </si>
  <si>
    <t>K Ipanel</t>
  </si>
  <si>
    <t>Q Ipanel</t>
  </si>
  <si>
    <t>K DC injection R</t>
  </si>
  <si>
    <t>Q DC injection R</t>
  </si>
  <si>
    <t>K DC injection S</t>
  </si>
  <si>
    <t>Q DC injection S</t>
  </si>
  <si>
    <t>K DC injection T</t>
  </si>
  <si>
    <t>Q DC injection T</t>
  </si>
  <si>
    <t>K Icond (phase R)</t>
  </si>
  <si>
    <t>Q Icond (phase R)</t>
  </si>
  <si>
    <t>K Icond (phase S)</t>
  </si>
  <si>
    <t>Q Icond (phase S)</t>
  </si>
  <si>
    <t>K Icond (phase T)</t>
  </si>
  <si>
    <t>Q Icond (phase T)</t>
  </si>
  <si>
    <t>K Pac Total (fixed reference calculation)</t>
  </si>
  <si>
    <t>Q Pac Total (fixed reference calculation)</t>
  </si>
  <si>
    <t>K Qac Total (fixed reference calculation)</t>
  </si>
  <si>
    <t>Q Qac Total (fixed reference calculation)</t>
  </si>
  <si>
    <t>K Pin</t>
  </si>
  <si>
    <t>Q Pin</t>
  </si>
  <si>
    <t>K Active current reference ( ADC slave unit )</t>
  </si>
  <si>
    <t>Q Active current reference ( ADC slave unit )</t>
  </si>
  <si>
    <t>K Active current reference ( master unit )</t>
  </si>
  <si>
    <t>Q Active current reference ( master unit )</t>
  </si>
  <si>
    <t>K positive pole earth voltage</t>
  </si>
  <si>
    <t>Q positive pole earth voltage</t>
  </si>
  <si>
    <t>K negative pole earth voltage</t>
  </si>
  <si>
    <t>Q negative pole earth voltage</t>
  </si>
  <si>
    <t>UI display - Culture code</t>
  </si>
  <si>
    <t>UI display - 1st level password</t>
  </si>
  <si>
    <t>UI display - Contrast level</t>
  </si>
  <si>
    <t>UI display - Backlight level</t>
  </si>
  <si>
    <t>UI display - Backlight mode</t>
  </si>
  <si>
    <t>UI display - Currency Name</t>
  </si>
  <si>
    <t>UI display - Cash value</t>
  </si>
  <si>
    <t>TEST RELAY -  CONFIGURATION REGISTER</t>
  </si>
  <si>
    <t>TEST RELAY - MEASURE DELAY AFTER RELAY CLOSURE</t>
  </si>
  <si>
    <t>TEST RELAY - MIN VOLTAGE FOR TEST PASSED</t>
  </si>
  <si>
    <t>TEST RELAY – VERIFICATION TIMEOUT</t>
  </si>
  <si>
    <t>TEST RELAY – MIN VOLTAGE VARIATION EXPECTED</t>
  </si>
  <si>
    <t>TEST RELAY - INTERFACE COMPATIBILITY REGISTER</t>
  </si>
  <si>
    <r>
      <t xml:space="preserve">REGULATORS </t>
    </r>
    <r>
      <rPr>
        <b/>
        <u/>
        <sz val="16"/>
        <color theme="1"/>
        <rFont val="Calibri"/>
        <family val="2"/>
        <scheme val="minor"/>
      </rPr>
      <t>CONFIGURATION</t>
    </r>
    <r>
      <rPr>
        <sz val="16"/>
        <color theme="1"/>
        <rFont val="Calibri"/>
        <family val="2"/>
        <scheme val="minor"/>
      </rPr>
      <t xml:space="preserve"> REGISTER</t>
    </r>
  </si>
  <si>
    <t>KP PLL</t>
  </si>
  <si>
    <t>KI PLL</t>
  </si>
  <si>
    <t>PLL Lock Protection</t>
  </si>
  <si>
    <t>PLL Lock Protection - TOUT</t>
  </si>
  <si>
    <t>THETA DELAY</t>
  </si>
  <si>
    <t xml:space="preserve">Dominant Current Regulator KP </t>
  </si>
  <si>
    <t>Dominant Current Regulator KI</t>
  </si>
  <si>
    <t xml:space="preserve">Output Dominant Current PI Saturation </t>
  </si>
  <si>
    <t xml:space="preserve">Recessive Current Regulator KP </t>
  </si>
  <si>
    <t>Recessive Current Regulator KI</t>
  </si>
  <si>
    <t xml:space="preserve">Output Recessive Current PI Saturation </t>
  </si>
  <si>
    <t>Minimum Active Current Saturation</t>
  </si>
  <si>
    <t>ID LOSS CONTROL</t>
  </si>
  <si>
    <t>IQ LOSS CONTROL</t>
  </si>
  <si>
    <t>ID/IQ LOSS CONTROL TOUT</t>
  </si>
  <si>
    <t>KP DELTA_BULK</t>
  </si>
  <si>
    <t>DELTA_BULK OFFSET SATURATION</t>
  </si>
  <si>
    <t>BULK REGULATOR KP</t>
  </si>
  <si>
    <t>BULK REGULATOR KI</t>
  </si>
  <si>
    <t>BULK REGULATOR - POSITIVE OUTPUT SATURATION</t>
  </si>
  <si>
    <t>BULK REGULATOR - NEGATIVE OUTPUT SATURATION</t>
  </si>
  <si>
    <t>DAMPING RESISTANCE</t>
  </si>
  <si>
    <t>KP ZERO SEQUENCE</t>
  </si>
  <si>
    <t>KI ZERO SEQUENCE</t>
  </si>
  <si>
    <r>
      <t xml:space="preserve">SYSTEM UPDATE - </t>
    </r>
    <r>
      <rPr>
        <b/>
        <u/>
        <sz val="16"/>
        <color theme="1"/>
        <rFont val="Calibri"/>
        <family val="2"/>
        <scheme val="minor"/>
      </rPr>
      <t>CONFIGURATION</t>
    </r>
    <r>
      <rPr>
        <sz val="16"/>
        <color theme="1"/>
        <rFont val="Calibri"/>
        <family val="2"/>
        <scheme val="minor"/>
      </rPr>
      <t xml:space="preserve"> REGISTER</t>
    </r>
  </si>
  <si>
    <r>
      <t xml:space="preserve">PWM </t>
    </r>
    <r>
      <rPr>
        <b/>
        <u/>
        <sz val="16"/>
        <color theme="1"/>
        <rFont val="Calibri"/>
        <family val="2"/>
        <scheme val="minor"/>
      </rPr>
      <t>DISABLE</t>
    </r>
    <r>
      <rPr>
        <sz val="16"/>
        <color theme="1"/>
        <rFont val="Calibri"/>
        <family val="2"/>
        <scheme val="minor"/>
      </rPr>
      <t xml:space="preserve"> REGISTER</t>
    </r>
  </si>
  <si>
    <t>PWM CONTROL 0 - Input measure ID</t>
  </si>
  <si>
    <t>PWM CONTROL 0 - PWM timer ID</t>
  </si>
  <si>
    <t>PWM CONTROL 0 - Duty minimum value</t>
  </si>
  <si>
    <t>PWM CONTROL 0 - Configuration register</t>
  </si>
  <si>
    <t>PWM CONTROL 1 - Input measure ID</t>
  </si>
  <si>
    <t>PWM CONTROL 1 - PWM timer ID</t>
  </si>
  <si>
    <t>PWM CONTROL 1 - Duty minimum value</t>
  </si>
  <si>
    <t>PWM CONTROL 1 - Configuration register</t>
  </si>
  <si>
    <t>PWM CONTROL 2 - Input measure ID</t>
  </si>
  <si>
    <t>PWM CONTROL 2 - PWM timer ID</t>
  </si>
  <si>
    <t>PWM CONTROL 2 - Duty minimum value</t>
  </si>
  <si>
    <t>PWM CONTROL 2 - Configuration register</t>
  </si>
  <si>
    <t>PWM CONTROL 3 - Input measure ID</t>
  </si>
  <si>
    <t>PWM CONTROL 3 - PWM timer ID</t>
  </si>
  <si>
    <t>PWM CONTROL 3 - Duty minimum value</t>
  </si>
  <si>
    <t>PWM CONTROL 3 - Configuration register</t>
  </si>
  <si>
    <t>CENTRAL MODULE - CONFIGURATION REGISTER</t>
  </si>
  <si>
    <t>CENTRAL MODULE - MASTER REELECTION TOUT</t>
  </si>
  <si>
    <t>CENTRAL MODULE - ALARM COUNTER RESET TOUT</t>
  </si>
  <si>
    <t xml:space="preserve">CENTRAL MODULE - FAN TURN-OFF AFTER FAULT TOUT </t>
  </si>
  <si>
    <t xml:space="preserve">CENTRAL MODULE - FAN FAULT DETECTION TOUT </t>
  </si>
  <si>
    <t xml:space="preserve">CENTRAL MODULE - ENERGY SAVE CLEAR TOUT </t>
  </si>
  <si>
    <t>CENTRAL MODULE - T MAX DERATING 1</t>
  </si>
  <si>
    <t>CENTRAL MODULE - T MAX DERATING 2</t>
  </si>
  <si>
    <t>SYS CONTROLLER STANDBY TOUT</t>
  </si>
  <si>
    <t>GOGO RELAY - CONFIGURATION REGISTER</t>
  </si>
  <si>
    <t>GOGO RELAY - POWER START (P/Pmax)</t>
  </si>
  <si>
    <t>GOGO RELAY - POWER OFF (P/Pstart)</t>
  </si>
  <si>
    <t>GOGO RELAY - MINIMUN TIME RELAY ON</t>
  </si>
  <si>
    <t>sec</t>
  </si>
  <si>
    <t>GOGO RELAY - MINIMUN TIME RELAY OFF</t>
  </si>
  <si>
    <r>
      <t xml:space="preserve">3-PH GRID SEQUENCE </t>
    </r>
    <r>
      <rPr>
        <b/>
        <u/>
        <sz val="16"/>
        <color theme="1"/>
        <rFont val="Calibri"/>
        <family val="2"/>
        <scheme val="minor"/>
      </rPr>
      <t>CONFIGURATION</t>
    </r>
    <r>
      <rPr>
        <sz val="16"/>
        <color theme="1"/>
        <rFont val="Calibri"/>
        <family val="2"/>
        <scheme val="minor"/>
      </rPr>
      <t xml:space="preserve"> REGISTER</t>
    </r>
  </si>
  <si>
    <t>SMOKE SENSOR - CONFIGURATION REGISTER</t>
  </si>
  <si>
    <t>SMOKE SENSOR - VARIANCE THERSHOLD</t>
  </si>
  <si>
    <t>SMOKE SENSOR - MAX I Txon THRESHOLD</t>
  </si>
  <si>
    <t>uA</t>
  </si>
  <si>
    <t>SMOKE SENSOR - MIN I Txon THRESHOLD</t>
  </si>
  <si>
    <t>SMOKE SENSOR - MAX I Rxoff THRESHOLD</t>
  </si>
  <si>
    <t>SMOKE SENSOR - MAX I Txon THRESHOLD CONFIG</t>
  </si>
  <si>
    <t>SMOKE SENSOR - MIN I Txon THRESHOLD CONFIG</t>
  </si>
  <si>
    <t>SMOKE SENSOR - MAX I Rxon THRESHOLD CONFIG</t>
  </si>
  <si>
    <t>SMOKE SENSOR - MIN I Rxon THRESHOLD CONFIG</t>
  </si>
  <si>
    <t>SMOKE SENSOR - MAX I Rxoff THRESHOLD CONFIG</t>
  </si>
  <si>
    <t>SMOKE SENSOR - MIN I Rxoff THRESHOLD CONFIG</t>
  </si>
  <si>
    <t>SMOKE SENSOR - AVG BUFFER SAMPLES</t>
  </si>
  <si>
    <t>SMOKE SENSOR - MAX ERROR COUNTER</t>
  </si>
  <si>
    <t>STAND ALONE - CONFIGURATION REGISTER</t>
  </si>
  <si>
    <t>STAND ALONE - CONFIGURATION MODE</t>
  </si>
  <si>
    <t>STAND ALONE - INPUT MODE</t>
  </si>
  <si>
    <t>STAND ALONE - RELAY INTERFACE COMPATIBILITY REGISTER</t>
  </si>
  <si>
    <t>STAND ALONE - MAX GRID VOLTAGE (for LOM OK)</t>
  </si>
  <si>
    <t>STAND ALONE - MIN GRID VOLTAGE (for LOM NOT OK)</t>
  </si>
  <si>
    <t>STAND ALONE - TIMEOUT GRID VOLTAGE (for LOM OK)</t>
  </si>
  <si>
    <t>STAND ALONE - TIMEOUT GRID VOLTAGE (for LOM NOT OK)</t>
  </si>
  <si>
    <t>STAND ALONE - DELAY BEFORE NEXT CONNECTION</t>
  </si>
  <si>
    <t>STAND ALONE - MIN BATTERY SOC FIRST CONNECTION</t>
  </si>
  <si>
    <t>STAND ALONE - MIN BATTERY SOC NEXT CONNECTION</t>
  </si>
  <si>
    <t>STAND ALONE - MIN BATTERY SOC DISCONNECTION</t>
  </si>
  <si>
    <t>STAND ALONE - NOMINAL VOLTAGE</t>
  </si>
  <si>
    <t>STAND ALONE - FREQUENCY</t>
  </si>
  <si>
    <t>STAND ALONE - PEAK CURRENT SATURATION</t>
  </si>
  <si>
    <t>STAND ALONE - OUTPUT OVER VOLTAGE RMS THRESHOLD</t>
  </si>
  <si>
    <t>STAND ALONE - OUTPUT OVER VOLTAGE TIMEOUT</t>
  </si>
  <si>
    <t>STAND ALONE - OUTPUT UNDER VOLTAGE RMS THRESHOLD</t>
  </si>
  <si>
    <t>STAND ALONE - OUTPUT UNDER VOLTAGE TIMEOUT</t>
  </si>
  <si>
    <t>STAND ALONE - OUTPUT PEAK OVER VOLTAGE THRESHOLD</t>
  </si>
  <si>
    <t>STAND ALONE - OUTPUT PEAK OVER VOLTAGE TIMEOUT</t>
  </si>
  <si>
    <t>STAND ALONE - OUTPUT OVER CURRENT RMS THRESHOLD</t>
  </si>
  <si>
    <t>STAND ALONE - OUTPUT OVER CURRENT TIMEOUT</t>
  </si>
  <si>
    <t>STAND ALONE - OUTPUT OVER LOAD POWER THRESHOLD</t>
  </si>
  <si>
    <t>STAND ALONE - OUTPUT OVER LOAD POWER TIMEOUT</t>
  </si>
  <si>
    <t>STAND ALONE - OUTPUT OVER LOAD VOLT THRESHOLD</t>
  </si>
  <si>
    <t>STAND ALONE - OUTPUT OVER LOAD VOLT TIMEOUT</t>
  </si>
  <si>
    <t>STAND ALONE - Pmax (par. 521) RESPECT TO Pnom (par. 530) GAIN</t>
  </si>
  <si>
    <t>STAND ALONE - Pmax (par. 521) RESPECT TO Pnom (par. 530) OFFSET</t>
  </si>
  <si>
    <t xml:space="preserve">STAND ALONE - Pmax Absolute </t>
  </si>
  <si>
    <r>
      <t xml:space="preserve">AUX. BULK FEED - </t>
    </r>
    <r>
      <rPr>
        <b/>
        <u/>
        <sz val="16"/>
        <color theme="1"/>
        <rFont val="Calibri"/>
        <family val="2"/>
        <scheme val="minor"/>
      </rPr>
      <t>CONFIGURATION</t>
    </r>
    <r>
      <rPr>
        <sz val="16"/>
        <color theme="1"/>
        <rFont val="Calibri"/>
        <family val="2"/>
        <scheme val="minor"/>
      </rPr>
      <t xml:space="preserve"> REGISTER</t>
    </r>
  </si>
  <si>
    <t xml:space="preserve">AUX. BULK FEED - MAX VIN FOR CONNECTION </t>
  </si>
  <si>
    <t xml:space="preserve">AUX. BULK FEED - MIN VBULK FOR CONNECTION </t>
  </si>
  <si>
    <t>AUX. BULK FEED - CHECK FOR CONNECTION TOUT</t>
  </si>
  <si>
    <r>
      <t xml:space="preserve">HIGH FREQUENCY INJECTION </t>
    </r>
    <r>
      <rPr>
        <b/>
        <u/>
        <sz val="16"/>
        <color theme="1"/>
        <rFont val="Calibri"/>
        <family val="2"/>
        <scheme val="minor"/>
      </rPr>
      <t>CONFIGURATION</t>
    </r>
    <r>
      <rPr>
        <sz val="16"/>
        <color theme="1"/>
        <rFont val="Calibri"/>
        <family val="2"/>
        <scheme val="minor"/>
      </rPr>
      <t xml:space="preserve"> REGISTER</t>
    </r>
  </si>
  <si>
    <t>FREQUENCY INJECTION</t>
  </si>
  <si>
    <t>FREQUENCY BAND AMPLITUDE INJECTION</t>
  </si>
  <si>
    <r>
      <t xml:space="preserve">DEBUG </t>
    </r>
    <r>
      <rPr>
        <b/>
        <u/>
        <sz val="16"/>
        <color theme="1"/>
        <rFont val="Calibri"/>
        <family val="2"/>
        <scheme val="minor"/>
      </rPr>
      <t>CONFIGURATION</t>
    </r>
    <r>
      <rPr>
        <sz val="16"/>
        <color theme="1"/>
        <rFont val="Calibri"/>
        <family val="2"/>
        <scheme val="minor"/>
      </rPr>
      <t xml:space="preserve"> REGISTER 0 (supervisor)</t>
    </r>
  </si>
  <si>
    <r>
      <t xml:space="preserve">DEBUG </t>
    </r>
    <r>
      <rPr>
        <b/>
        <u/>
        <sz val="16"/>
        <color theme="1"/>
        <rFont val="Calibri"/>
        <family val="2"/>
        <scheme val="minor"/>
      </rPr>
      <t>CONFIGURATION</t>
    </r>
    <r>
      <rPr>
        <sz val="16"/>
        <color theme="1"/>
        <rFont val="Calibri"/>
        <family val="2"/>
        <scheme val="minor"/>
      </rPr>
      <t xml:space="preserve"> REGISTER 1 (supervisor)</t>
    </r>
  </si>
  <si>
    <r>
      <t xml:space="preserve">DEBUG </t>
    </r>
    <r>
      <rPr>
        <b/>
        <u/>
        <sz val="16"/>
        <color theme="1"/>
        <rFont val="Calibri"/>
        <family val="2"/>
        <scheme val="minor"/>
      </rPr>
      <t>CONFIGURATION</t>
    </r>
    <r>
      <rPr>
        <sz val="16"/>
        <color theme="1"/>
        <rFont val="Calibri"/>
        <family val="2"/>
        <scheme val="minor"/>
      </rPr>
      <t xml:space="preserve"> REGISTER 2 (supervisor)</t>
    </r>
  </si>
  <si>
    <r>
      <t xml:space="preserve">DEBUG </t>
    </r>
    <r>
      <rPr>
        <b/>
        <u/>
        <sz val="16"/>
        <color theme="1"/>
        <rFont val="Calibri"/>
        <family val="2"/>
        <scheme val="minor"/>
      </rPr>
      <t>CONFIGURATION</t>
    </r>
    <r>
      <rPr>
        <sz val="16"/>
        <color theme="1"/>
        <rFont val="Calibri"/>
        <family val="2"/>
        <scheme val="minor"/>
      </rPr>
      <t xml:space="preserve"> REGISTER 3 (supervisor)</t>
    </r>
  </si>
  <si>
    <r>
      <t xml:space="preserve">DEBUG </t>
    </r>
    <r>
      <rPr>
        <b/>
        <u/>
        <sz val="16"/>
        <color theme="1"/>
        <rFont val="Calibri"/>
        <family val="2"/>
        <scheme val="minor"/>
      </rPr>
      <t>CONFIGURATION</t>
    </r>
    <r>
      <rPr>
        <sz val="16"/>
        <color theme="1"/>
        <rFont val="Calibri"/>
        <family val="2"/>
        <scheme val="minor"/>
      </rPr>
      <t xml:space="preserve"> REGISTER 4 (supervisor)</t>
    </r>
  </si>
  <si>
    <r>
      <t xml:space="preserve">DEBUG </t>
    </r>
    <r>
      <rPr>
        <b/>
        <u/>
        <sz val="16"/>
        <color theme="1"/>
        <rFont val="Calibri"/>
        <family val="2"/>
        <scheme val="minor"/>
      </rPr>
      <t>CONFIGURATION</t>
    </r>
    <r>
      <rPr>
        <sz val="16"/>
        <color theme="1"/>
        <rFont val="Calibri"/>
        <family val="2"/>
        <scheme val="minor"/>
      </rPr>
      <t xml:space="preserve"> REGISTER 5 (supervisor)</t>
    </r>
  </si>
  <si>
    <r>
      <t xml:space="preserve">DEBUG </t>
    </r>
    <r>
      <rPr>
        <b/>
        <u/>
        <sz val="16"/>
        <color theme="1"/>
        <rFont val="Calibri"/>
        <family val="2"/>
        <scheme val="minor"/>
      </rPr>
      <t>CONFIGURATION</t>
    </r>
    <r>
      <rPr>
        <sz val="16"/>
        <color theme="1"/>
        <rFont val="Calibri"/>
        <family val="2"/>
        <scheme val="minor"/>
      </rPr>
      <t xml:space="preserve"> REGISTER 6 (supervisor)</t>
    </r>
  </si>
  <si>
    <r>
      <t xml:space="preserve">DEBUG </t>
    </r>
    <r>
      <rPr>
        <b/>
        <u/>
        <sz val="16"/>
        <color theme="1"/>
        <rFont val="Calibri"/>
        <family val="2"/>
        <scheme val="minor"/>
      </rPr>
      <t>CONFIGURATION</t>
    </r>
    <r>
      <rPr>
        <sz val="16"/>
        <color theme="1"/>
        <rFont val="Calibri"/>
        <family val="2"/>
        <scheme val="minor"/>
      </rPr>
      <t xml:space="preserve"> REGISTER 7 (supervisor)</t>
    </r>
  </si>
  <si>
    <r>
      <t xml:space="preserve">DEBUG </t>
    </r>
    <r>
      <rPr>
        <b/>
        <u/>
        <sz val="16"/>
        <color theme="1"/>
        <rFont val="Calibri"/>
        <family val="2"/>
        <scheme val="minor"/>
      </rPr>
      <t>CONFIGURATION</t>
    </r>
    <r>
      <rPr>
        <sz val="16"/>
        <color theme="1"/>
        <rFont val="Calibri"/>
        <family val="2"/>
        <scheme val="minor"/>
      </rPr>
      <t xml:space="preserve"> REGISTER 8 (supervisor)</t>
    </r>
  </si>
  <si>
    <r>
      <t xml:space="preserve">DEBUG </t>
    </r>
    <r>
      <rPr>
        <b/>
        <u/>
        <sz val="16"/>
        <color theme="1"/>
        <rFont val="Calibri"/>
        <family val="2"/>
        <scheme val="minor"/>
      </rPr>
      <t>CONFIGURATION</t>
    </r>
    <r>
      <rPr>
        <sz val="16"/>
        <color theme="1"/>
        <rFont val="Calibri"/>
        <family val="2"/>
        <scheme val="minor"/>
      </rPr>
      <t xml:space="preserve"> REGISTER 9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</si>
  <si>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0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</si>
  <si>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1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</si>
  <si>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2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</si>
  <si>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3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</si>
  <si>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4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</si>
  <si>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5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</si>
  <si>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6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</si>
  <si>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7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</si>
  <si>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8 (supervisor)</t>
    </r>
  </si>
  <si>
    <r>
      <t xml:space="preserve">DEBUG </t>
    </r>
    <r>
      <rPr>
        <b/>
        <u/>
        <sz val="16"/>
        <color theme="1"/>
        <rFont val="Calibri"/>
        <family val="2"/>
        <scheme val="minor"/>
      </rPr>
      <t>FLOAT</t>
    </r>
    <r>
      <rPr>
        <b/>
        <sz val="16"/>
        <color theme="1"/>
        <rFont val="Calibri"/>
        <family val="2"/>
        <scheme val="minor"/>
      </rPr>
      <t xml:space="preserve"> </t>
    </r>
    <r>
      <rPr>
        <sz val="16"/>
        <color theme="1"/>
        <rFont val="Calibri"/>
        <family val="2"/>
        <scheme val="minor"/>
      </rPr>
      <t>VALUE 9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</si>
  <si>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0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</si>
  <si>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1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</si>
  <si>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2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</si>
  <si>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3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</si>
  <si>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4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</si>
  <si>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5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</si>
  <si>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6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</si>
  <si>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7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</si>
  <si>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8 (supervisor)</t>
    </r>
  </si>
  <si>
    <r>
      <t xml:space="preserve">DEBUG </t>
    </r>
    <r>
      <rPr>
        <b/>
        <u/>
        <sz val="16"/>
        <color theme="1"/>
        <rFont val="Calibri"/>
        <family val="2"/>
        <scheme val="minor"/>
      </rPr>
      <t>UI32</t>
    </r>
    <r>
      <rPr>
        <b/>
        <sz val="16"/>
        <color theme="1"/>
        <rFont val="Calibri"/>
        <family val="2"/>
        <scheme val="minor"/>
      </rPr>
      <t xml:space="preserve"> </t>
    </r>
    <r>
      <rPr>
        <sz val="16"/>
        <color theme="1"/>
        <rFont val="Calibri"/>
        <family val="2"/>
        <scheme val="minor"/>
      </rPr>
      <t>VALUE 9 (supervisor)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</si>
</sst>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20"/>
      <color indexed="9"/>
      <name val="Arial"/>
      <family val="2"/>
    </font>
    <font>
      <sz val="10"/>
      <name val="Arial"/>
      <family val="2"/>
    </font>
    <font>
      <b/>
      <sz val="10"/>
      <name val="Arial"/>
      <family val="2"/>
    </font>
    <font>
      <sz val="16"/>
      <color theme="1"/>
      <name val="Calibri"/>
      <family val="2"/>
      <scheme val="minor"/>
    </font>
    <font>
      <b/>
      <u/>
      <sz val="16"/>
      <color theme="1"/>
      <name val="Calibri"/>
      <family val="2"/>
      <scheme val="minor"/>
    </font>
    <font>
      <sz val="16"/>
      <name val="Calibri"/>
      <family val="2"/>
      <scheme val="minor"/>
    </font>
    <font>
      <b/>
      <sz val="16"/>
      <color theme="1"/>
      <name val="Calibri"/>
      <family val="2"/>
      <scheme val="minor"/>
    </font>
    <font>
      <b/>
      <sz val="9"/>
      <color indexed="81"/>
      <name val="Tahoma"/>
      <family val="2"/>
    </font>
    <font>
      <sz val="9"/>
      <color indexed="81"/>
      <name val="Tahoma"/>
      <family val="2"/>
    </font>
    <font>
      <b/>
      <sz val="8"/>
      <color indexed="81"/>
      <name val="Tahoma"/>
      <family val="2"/>
    </font>
    <font>
      <b/>
      <sz val="11"/>
      <color indexed="81"/>
      <name val="Tahoma"/>
      <family val="2"/>
    </font>
    <font>
      <sz val="11"/>
      <color indexed="81"/>
      <name val="Tahoma"/>
      <family val="2"/>
    </font>
    <font>
      <b/>
      <sz val="11"/>
      <color indexed="81"/>
      <name val="Cambria"/>
      <family val="1"/>
      <scheme val="major"/>
    </font>
    <font>
      <sz val="9"/>
      <color indexed="81"/>
      <name val="Calibri"/>
      <family val="2"/>
    </font>
    <font>
      <sz val="8"/>
      <color indexed="81"/>
      <name val="Tahoma"/>
      <family val="2"/>
    </font>
    <font>
      <b/>
      <sz val="12"/>
      <color indexed="81"/>
      <name val="Tahoma"/>
      <family val="2"/>
    </font>
    <font>
      <u/>
      <sz val="9"/>
      <color indexed="81"/>
      <name val="Tahoma"/>
      <family val="2"/>
    </font>
    <font>
      <b/>
      <u/>
      <sz val="9"/>
      <color indexed="81"/>
      <name val="Tahoma"/>
      <family val="2"/>
    </font>
    <font>
      <b/>
      <sz val="10"/>
      <color indexed="81"/>
      <name val="Tahoma"/>
      <family val="2"/>
    </font>
    <font>
      <sz val="10"/>
      <color indexed="81"/>
      <name val="Tahoma"/>
      <family val="2"/>
    </font>
    <font>
      <b/>
      <sz val="12"/>
      <color theme="1"/>
      <name val="Calibri"/>
      <family val="2"/>
      <scheme val="minor"/>
    </font>
    <font>
      <sz val="12"/>
      <color theme="1"/>
      <name val="Calibri"/>
      <family val="2"/>
      <scheme val="minor"/>
    </font>
  </fonts>
  <fills count="37">
    <fill>
      <patternFill patternType="none"/>
    </fill>
    <fill>
      <patternFill patternType="gray125"/>
    </fill>
    <fill>
      <patternFill patternType="solid">
        <fgColor indexed="63"/>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9"/>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FFFF66"/>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00B050"/>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66FF99"/>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2">
    <xf numFmtId="0" fontId="0" fillId="0" borderId="0" xfId="0"/>
    <xf numFmtId="0" fontId="0" fillId="0" borderId="0" xfId="0" applyAlignment="1">
      <alignment horizontal="center"/>
    </xf>
    <xf numFmtId="0" fontId="1" fillId="2" borderId="0" xfId="0" applyFont="1" applyFill="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horizontal="center"/>
    </xf>
    <xf numFmtId="0" fontId="0" fillId="3"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0" fillId="15" borderId="1" xfId="0" applyFill="1" applyBorder="1" applyAlignment="1">
      <alignment horizontal="center"/>
    </xf>
    <xf numFmtId="0" fontId="0" fillId="0" borderId="0" xfId="0" applyAlignment="1">
      <alignment horizontal="left"/>
    </xf>
    <xf numFmtId="0" fontId="0" fillId="16" borderId="1" xfId="0" applyFill="1" applyBorder="1" applyAlignment="1">
      <alignment horizontal="center"/>
    </xf>
    <xf numFmtId="0" fontId="0" fillId="16" borderId="1" xfId="0" applyFill="1" applyBorder="1" applyAlignment="1">
      <alignment horizontal="left"/>
    </xf>
    <xf numFmtId="0" fontId="0" fillId="17" borderId="1" xfId="0" applyFill="1" applyBorder="1" applyAlignment="1">
      <alignment horizontal="center"/>
    </xf>
    <xf numFmtId="0" fontId="0" fillId="17" borderId="1" xfId="0" applyFill="1" applyBorder="1" applyAlignment="1">
      <alignment horizontal="left"/>
    </xf>
    <xf numFmtId="0" fontId="0" fillId="0" borderId="1" xfId="0" applyBorder="1"/>
    <xf numFmtId="0" fontId="0" fillId="8" borderId="1" xfId="0" quotePrefix="1" applyFill="1" applyBorder="1" applyAlignment="1">
      <alignment horizontal="center"/>
    </xf>
    <xf numFmtId="0" fontId="0" fillId="0" borderId="1" xfId="0" applyBorder="1" applyAlignment="1">
      <alignment horizontal="left" vertical="center" wrapText="1"/>
    </xf>
    <xf numFmtId="14" fontId="0" fillId="0" borderId="1" xfId="0" applyNumberFormat="1" applyBorder="1" applyAlignment="1">
      <alignment vertical="center"/>
    </xf>
    <xf numFmtId="14" fontId="0" fillId="0" borderId="1" xfId="0" applyNumberFormat="1" applyBorder="1"/>
    <xf numFmtId="14" fontId="0" fillId="0" borderId="2" xfId="0" applyNumberFormat="1" applyBorder="1"/>
    <xf numFmtId="0" fontId="0" fillId="15" borderId="3" xfId="0" applyFill="1" applyBorder="1" applyAlignment="1">
      <alignment horizontal="center"/>
    </xf>
    <xf numFmtId="0" fontId="4" fillId="18" borderId="1" xfId="0" applyFont="1" applyFill="1" applyBorder="1" applyAlignment="1">
      <alignment horizontal="center"/>
    </xf>
    <xf numFmtId="0" fontId="4" fillId="18" borderId="1" xfId="0" applyFont="1" applyFill="1" applyBorder="1"/>
    <xf numFmtId="0" fontId="4" fillId="18" borderId="1" xfId="0" applyFont="1" applyFill="1" applyBorder="1" applyAlignment="1">
      <alignment horizontal="center" vertical="center"/>
    </xf>
    <xf numFmtId="0" fontId="6" fillId="18" borderId="1" xfId="0" applyFont="1" applyFill="1" applyBorder="1" applyAlignment="1">
      <alignment horizontal="center"/>
    </xf>
    <xf numFmtId="0" fontId="4" fillId="18" borderId="1" xfId="0" applyFont="1" applyFill="1" applyBorder="1" applyAlignment="1">
      <alignment horizontal="left"/>
    </xf>
    <xf numFmtId="0" fontId="4" fillId="18" borderId="1" xfId="0" quotePrefix="1" applyFont="1" applyFill="1" applyBorder="1" applyAlignment="1">
      <alignment horizontal="center"/>
    </xf>
    <xf numFmtId="0" fontId="4" fillId="19" borderId="1" xfId="0" applyFont="1" applyFill="1" applyBorder="1" applyAlignment="1">
      <alignment horizontal="center"/>
    </xf>
    <xf numFmtId="0" fontId="4" fillId="19" borderId="1" xfId="0" applyFont="1" applyFill="1" applyBorder="1"/>
    <xf numFmtId="0" fontId="4" fillId="19" borderId="1" xfId="0" quotePrefix="1" applyFont="1" applyFill="1" applyBorder="1" applyAlignment="1">
      <alignment horizontal="center"/>
    </xf>
    <xf numFmtId="0" fontId="6" fillId="19" borderId="1" xfId="0"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xf numFmtId="0" fontId="4" fillId="4" borderId="1" xfId="0" quotePrefix="1" applyFont="1" applyFill="1" applyBorder="1" applyAlignment="1">
      <alignment horizontal="center"/>
    </xf>
    <xf numFmtId="0" fontId="6" fillId="4" borderId="1"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left"/>
    </xf>
    <xf numFmtId="0" fontId="4" fillId="3" borderId="1" xfId="0" applyFont="1" applyFill="1" applyBorder="1"/>
    <xf numFmtId="0" fontId="6" fillId="3" borderId="1" xfId="0" applyFont="1" applyFill="1" applyBorder="1" applyAlignment="1">
      <alignment horizontal="center"/>
    </xf>
    <xf numFmtId="0" fontId="4" fillId="3" borderId="1" xfId="0" quotePrefix="1" applyFont="1" applyFill="1" applyBorder="1" applyAlignment="1">
      <alignment horizontal="center"/>
    </xf>
    <xf numFmtId="0" fontId="4" fillId="20" borderId="1" xfId="0" applyFont="1" applyFill="1" applyBorder="1" applyAlignment="1">
      <alignment horizontal="center"/>
    </xf>
    <xf numFmtId="0" fontId="4" fillId="20" borderId="1" xfId="0" applyFont="1" applyFill="1" applyBorder="1"/>
    <xf numFmtId="0" fontId="4" fillId="20" borderId="1" xfId="0" quotePrefix="1" applyFont="1" applyFill="1" applyBorder="1" applyAlignment="1">
      <alignment horizontal="center"/>
    </xf>
    <xf numFmtId="0" fontId="6" fillId="20" borderId="1" xfId="0" applyFont="1" applyFill="1" applyBorder="1" applyAlignment="1">
      <alignment horizontal="center"/>
    </xf>
    <xf numFmtId="0" fontId="4" fillId="13" borderId="1" xfId="0" applyFont="1" applyFill="1" applyBorder="1" applyAlignment="1">
      <alignment horizontal="center"/>
    </xf>
    <xf numFmtId="0" fontId="4" fillId="13" borderId="1" xfId="0" applyFont="1" applyFill="1" applyBorder="1"/>
    <xf numFmtId="0" fontId="4" fillId="13" borderId="1" xfId="0" quotePrefix="1" applyFont="1" applyFill="1" applyBorder="1" applyAlignment="1">
      <alignment horizontal="center"/>
    </xf>
    <xf numFmtId="0" fontId="6" fillId="13" borderId="1" xfId="0" applyFont="1" applyFill="1" applyBorder="1" applyAlignment="1">
      <alignment horizontal="center"/>
    </xf>
    <xf numFmtId="0" fontId="4" fillId="21" borderId="1" xfId="0" applyFont="1" applyFill="1" applyBorder="1" applyAlignment="1">
      <alignment horizontal="center"/>
    </xf>
    <xf numFmtId="0" fontId="4" fillId="21" borderId="1" xfId="0" applyFont="1" applyFill="1" applyBorder="1"/>
    <xf numFmtId="0" fontId="4" fillId="21" borderId="1" xfId="0" quotePrefix="1" applyFont="1" applyFill="1" applyBorder="1" applyAlignment="1">
      <alignment horizontal="center"/>
    </xf>
    <xf numFmtId="0" fontId="6" fillId="21" borderId="1" xfId="0" applyFont="1" applyFill="1" applyBorder="1" applyAlignment="1">
      <alignment horizontal="center"/>
    </xf>
    <xf numFmtId="0" fontId="4" fillId="17" borderId="1" xfId="0" applyFont="1" applyFill="1" applyBorder="1" applyAlignment="1">
      <alignment horizontal="center"/>
    </xf>
    <xf numFmtId="0" fontId="4" fillId="17" borderId="1" xfId="0" applyFont="1" applyFill="1" applyBorder="1"/>
    <xf numFmtId="0" fontId="4" fillId="17" borderId="1" xfId="0" quotePrefix="1" applyFont="1" applyFill="1" applyBorder="1" applyAlignment="1">
      <alignment horizontal="center"/>
    </xf>
    <xf numFmtId="0" fontId="6" fillId="17" borderId="1" xfId="0" applyFont="1" applyFill="1" applyBorder="1" applyAlignment="1">
      <alignment horizontal="center"/>
    </xf>
    <xf numFmtId="0" fontId="4" fillId="22" borderId="1" xfId="0" applyFont="1" applyFill="1" applyBorder="1" applyAlignment="1">
      <alignment horizontal="center"/>
    </xf>
    <xf numFmtId="0" fontId="4" fillId="22" borderId="1" xfId="0" applyFont="1" applyFill="1" applyBorder="1"/>
    <xf numFmtId="0" fontId="4" fillId="22" borderId="1" xfId="0" quotePrefix="1" applyFont="1" applyFill="1" applyBorder="1" applyAlignment="1">
      <alignment horizontal="center"/>
    </xf>
    <xf numFmtId="0" fontId="6" fillId="22" borderId="1" xfId="0" applyFont="1" applyFill="1" applyBorder="1" applyAlignment="1">
      <alignment horizontal="center"/>
    </xf>
    <xf numFmtId="0" fontId="4" fillId="16" borderId="1" xfId="0" applyFont="1" applyFill="1" applyBorder="1" applyAlignment="1">
      <alignment horizontal="center"/>
    </xf>
    <xf numFmtId="0" fontId="4" fillId="16" borderId="1" xfId="0" applyFont="1" applyFill="1" applyBorder="1"/>
    <xf numFmtId="0" fontId="4" fillId="16" borderId="1" xfId="0" quotePrefix="1" applyFont="1" applyFill="1" applyBorder="1" applyAlignment="1">
      <alignment horizontal="center"/>
    </xf>
    <xf numFmtId="0" fontId="6" fillId="16" borderId="1" xfId="0" applyFont="1" applyFill="1" applyBorder="1" applyAlignment="1">
      <alignment horizontal="center"/>
    </xf>
    <xf numFmtId="0" fontId="4" fillId="6" borderId="1" xfId="0" applyFont="1" applyFill="1" applyBorder="1" applyAlignment="1">
      <alignment horizontal="center"/>
    </xf>
    <xf numFmtId="0" fontId="4" fillId="6" borderId="1" xfId="0" applyFont="1" applyFill="1" applyBorder="1"/>
    <xf numFmtId="0" fontId="6" fillId="6" borderId="1" xfId="0" applyFont="1" applyFill="1" applyBorder="1" applyAlignment="1">
      <alignment horizontal="center"/>
    </xf>
    <xf numFmtId="0" fontId="4" fillId="6" borderId="1" xfId="0" quotePrefix="1" applyFont="1" applyFill="1" applyBorder="1" applyAlignment="1">
      <alignment horizontal="center"/>
    </xf>
    <xf numFmtId="0" fontId="4" fillId="23" borderId="1" xfId="0" applyFont="1" applyFill="1" applyBorder="1" applyAlignment="1">
      <alignment horizontal="center"/>
    </xf>
    <xf numFmtId="0" fontId="4" fillId="23" borderId="1" xfId="0" applyFont="1" applyFill="1" applyBorder="1"/>
    <xf numFmtId="0" fontId="4" fillId="23" borderId="1" xfId="0" quotePrefix="1" applyFont="1" applyFill="1" applyBorder="1" applyAlignment="1">
      <alignment horizontal="center"/>
    </xf>
    <xf numFmtId="0" fontId="6" fillId="23" borderId="1" xfId="0" applyFont="1" applyFill="1" applyBorder="1" applyAlignment="1">
      <alignment horizontal="center"/>
    </xf>
    <xf numFmtId="0" fontId="4" fillId="24" borderId="1" xfId="0" applyFont="1" applyFill="1" applyBorder="1" applyAlignment="1">
      <alignment horizontal="center"/>
    </xf>
    <xf numFmtId="0" fontId="4" fillId="24" borderId="1" xfId="0" applyFont="1" applyFill="1" applyBorder="1"/>
    <xf numFmtId="0" fontId="4" fillId="24" borderId="1" xfId="0" quotePrefix="1" applyFont="1" applyFill="1" applyBorder="1" applyAlignment="1">
      <alignment horizontal="center"/>
    </xf>
    <xf numFmtId="0" fontId="6" fillId="24" borderId="1" xfId="0" applyFont="1" applyFill="1" applyBorder="1" applyAlignment="1">
      <alignment horizontal="center"/>
    </xf>
    <xf numFmtId="0" fontId="4" fillId="20" borderId="1" xfId="0" applyFont="1" applyFill="1" applyBorder="1" applyAlignment="1">
      <alignment horizontal="left"/>
    </xf>
    <xf numFmtId="0" fontId="4" fillId="25" borderId="1" xfId="0" applyFont="1" applyFill="1" applyBorder="1" applyAlignment="1">
      <alignment horizontal="center"/>
    </xf>
    <xf numFmtId="0" fontId="4" fillId="25" borderId="1" xfId="0" applyFont="1" applyFill="1" applyBorder="1"/>
    <xf numFmtId="0" fontId="6" fillId="25" borderId="1" xfId="0" applyFont="1" applyFill="1" applyBorder="1" applyAlignment="1">
      <alignment horizontal="center"/>
    </xf>
    <xf numFmtId="0" fontId="4" fillId="25" borderId="1" xfId="0" quotePrefix="1" applyFont="1" applyFill="1" applyBorder="1" applyAlignment="1">
      <alignment horizontal="center"/>
    </xf>
    <xf numFmtId="0" fontId="4" fillId="26" borderId="1" xfId="0" applyFont="1" applyFill="1" applyBorder="1" applyAlignment="1">
      <alignment horizontal="center"/>
    </xf>
    <xf numFmtId="0" fontId="4" fillId="26" borderId="1" xfId="0" applyFont="1" applyFill="1" applyBorder="1"/>
    <xf numFmtId="0" fontId="4" fillId="26" borderId="1" xfId="0" quotePrefix="1" applyFont="1" applyFill="1" applyBorder="1" applyAlignment="1">
      <alignment horizontal="center"/>
    </xf>
    <xf numFmtId="0" fontId="6" fillId="26" borderId="1" xfId="0" applyFont="1" applyFill="1" applyBorder="1" applyAlignment="1">
      <alignment horizontal="center"/>
    </xf>
    <xf numFmtId="0" fontId="4" fillId="27" borderId="1" xfId="0" applyFont="1" applyFill="1" applyBorder="1" applyAlignment="1">
      <alignment horizontal="center"/>
    </xf>
    <xf numFmtId="0" fontId="4" fillId="27" borderId="1" xfId="0" applyFont="1" applyFill="1" applyBorder="1"/>
    <xf numFmtId="0" fontId="4" fillId="27" borderId="1" xfId="0" quotePrefix="1" applyFont="1" applyFill="1" applyBorder="1" applyAlignment="1">
      <alignment horizontal="center"/>
    </xf>
    <xf numFmtId="0" fontId="6" fillId="27" borderId="1" xfId="0" applyFont="1" applyFill="1" applyBorder="1" applyAlignment="1">
      <alignment horizontal="center"/>
    </xf>
    <xf numFmtId="0" fontId="4" fillId="11" borderId="1" xfId="0" applyFont="1" applyFill="1" applyBorder="1" applyAlignment="1">
      <alignment horizontal="center"/>
    </xf>
    <xf numFmtId="0" fontId="4" fillId="11" borderId="1" xfId="0" applyFont="1" applyFill="1" applyBorder="1"/>
    <xf numFmtId="0" fontId="4" fillId="11" borderId="1" xfId="0" quotePrefix="1" applyFont="1" applyFill="1" applyBorder="1" applyAlignment="1">
      <alignment horizontal="center"/>
    </xf>
    <xf numFmtId="0" fontId="6" fillId="11" borderId="1" xfId="0" applyFont="1" applyFill="1" applyBorder="1" applyAlignment="1">
      <alignment horizontal="center"/>
    </xf>
    <xf numFmtId="0" fontId="4" fillId="14" borderId="1" xfId="0" applyFont="1" applyFill="1" applyBorder="1" applyAlignment="1">
      <alignment horizontal="center"/>
    </xf>
    <xf numFmtId="0" fontId="4" fillId="14" borderId="1" xfId="0" applyFont="1" applyFill="1" applyBorder="1"/>
    <xf numFmtId="0" fontId="4" fillId="14" borderId="1" xfId="0" quotePrefix="1" applyFont="1" applyFill="1" applyBorder="1" applyAlignment="1">
      <alignment horizontal="center"/>
    </xf>
    <xf numFmtId="0" fontId="6" fillId="14" borderId="1" xfId="0" applyFont="1" applyFill="1" applyBorder="1" applyAlignment="1">
      <alignment horizontal="center"/>
    </xf>
    <xf numFmtId="0" fontId="4" fillId="28" borderId="1" xfId="0" applyFont="1" applyFill="1" applyBorder="1" applyAlignment="1">
      <alignment horizontal="center"/>
    </xf>
    <xf numFmtId="0" fontId="4" fillId="28" borderId="1" xfId="0" applyFont="1" applyFill="1" applyBorder="1"/>
    <xf numFmtId="0" fontId="4" fillId="28" borderId="1" xfId="0" quotePrefix="1" applyFont="1" applyFill="1" applyBorder="1" applyAlignment="1">
      <alignment horizontal="center"/>
    </xf>
    <xf numFmtId="0" fontId="6" fillId="28" borderId="1" xfId="0" applyFont="1" applyFill="1" applyBorder="1" applyAlignment="1">
      <alignment horizontal="center"/>
    </xf>
    <xf numFmtId="0" fontId="4" fillId="29" borderId="1" xfId="0" applyFont="1" applyFill="1" applyBorder="1" applyAlignment="1">
      <alignment horizontal="center"/>
    </xf>
    <xf numFmtId="0" fontId="4" fillId="28" borderId="1" xfId="0" applyFont="1" applyFill="1" applyBorder="1" applyAlignment="1">
      <alignment horizontal="left"/>
    </xf>
    <xf numFmtId="0" fontId="4" fillId="30" borderId="1" xfId="0" applyFont="1" applyFill="1" applyBorder="1" applyAlignment="1">
      <alignment horizontal="center"/>
    </xf>
    <xf numFmtId="0" fontId="4" fillId="30" borderId="1" xfId="0" applyFont="1" applyFill="1" applyBorder="1"/>
    <xf numFmtId="0" fontId="4" fillId="30" borderId="1" xfId="0" quotePrefix="1" applyFont="1" applyFill="1" applyBorder="1" applyAlignment="1">
      <alignment horizontal="center"/>
    </xf>
    <xf numFmtId="0" fontId="6" fillId="30" borderId="1" xfId="0" applyFont="1" applyFill="1" applyBorder="1" applyAlignment="1">
      <alignment horizontal="center"/>
    </xf>
    <xf numFmtId="0" fontId="4" fillId="8" borderId="1" xfId="0" applyFont="1" applyFill="1" applyBorder="1" applyAlignment="1">
      <alignment horizontal="center"/>
    </xf>
    <xf numFmtId="0" fontId="4" fillId="8" borderId="1" xfId="0" applyFont="1" applyFill="1" applyBorder="1"/>
    <xf numFmtId="0" fontId="4" fillId="8" borderId="1" xfId="0" quotePrefix="1" applyFont="1" applyFill="1" applyBorder="1" applyAlignment="1">
      <alignment horizontal="center"/>
    </xf>
    <xf numFmtId="0" fontId="6" fillId="8" borderId="1" xfId="0" applyFont="1" applyFill="1" applyBorder="1" applyAlignment="1">
      <alignment horizontal="center"/>
    </xf>
    <xf numFmtId="0" fontId="4" fillId="29" borderId="1" xfId="0" applyFont="1" applyFill="1" applyBorder="1"/>
    <xf numFmtId="0" fontId="4" fillId="29" borderId="1" xfId="0" quotePrefix="1" applyFont="1" applyFill="1" applyBorder="1" applyAlignment="1">
      <alignment horizontal="center"/>
    </xf>
    <xf numFmtId="0" fontId="6" fillId="29" borderId="1" xfId="0" applyFont="1" applyFill="1" applyBorder="1" applyAlignment="1">
      <alignment horizontal="center"/>
    </xf>
    <xf numFmtId="0" fontId="6" fillId="29" borderId="1" xfId="0" quotePrefix="1" applyFont="1" applyFill="1" applyBorder="1" applyAlignment="1">
      <alignment horizontal="center"/>
    </xf>
    <xf numFmtId="49" fontId="4" fillId="19" borderId="1" xfId="0" applyNumberFormat="1" applyFont="1" applyFill="1" applyBorder="1"/>
    <xf numFmtId="1" fontId="4" fillId="19" borderId="1" xfId="0" applyNumberFormat="1" applyFont="1" applyFill="1" applyBorder="1" applyAlignment="1">
      <alignment horizontal="center"/>
    </xf>
    <xf numFmtId="49" fontId="4" fillId="19" borderId="1" xfId="0" applyNumberFormat="1" applyFont="1" applyFill="1" applyBorder="1" applyAlignment="1">
      <alignment horizontal="center"/>
    </xf>
    <xf numFmtId="0" fontId="4" fillId="31" borderId="1" xfId="0" applyFont="1" applyFill="1" applyBorder="1" applyAlignment="1">
      <alignment horizontal="center"/>
    </xf>
    <xf numFmtId="0" fontId="4" fillId="31" borderId="1" xfId="0" applyFont="1" applyFill="1" applyBorder="1"/>
    <xf numFmtId="0" fontId="4" fillId="31" borderId="1" xfId="0" quotePrefix="1" applyFont="1" applyFill="1" applyBorder="1" applyAlignment="1">
      <alignment horizontal="center"/>
    </xf>
    <xf numFmtId="0" fontId="6" fillId="31" borderId="1" xfId="0" applyFont="1" applyFill="1" applyBorder="1" applyAlignment="1">
      <alignment horizontal="center"/>
    </xf>
    <xf numFmtId="0" fontId="4" fillId="32" borderId="1" xfId="0" applyFont="1" applyFill="1" applyBorder="1" applyAlignment="1">
      <alignment horizontal="center"/>
    </xf>
    <xf numFmtId="0" fontId="4" fillId="32" borderId="1" xfId="0" applyFont="1" applyFill="1" applyBorder="1"/>
    <xf numFmtId="0" fontId="6" fillId="32" borderId="1" xfId="0" applyFont="1" applyFill="1" applyBorder="1" applyAlignment="1">
      <alignment horizontal="center"/>
    </xf>
    <xf numFmtId="0" fontId="4" fillId="32" borderId="1" xfId="0" quotePrefix="1" applyFont="1" applyFill="1" applyBorder="1" applyAlignment="1">
      <alignment horizontal="center"/>
    </xf>
    <xf numFmtId="0" fontId="4" fillId="33" borderId="1" xfId="0" applyFont="1" applyFill="1" applyBorder="1" applyAlignment="1">
      <alignment horizontal="center"/>
    </xf>
    <xf numFmtId="0" fontId="4" fillId="33" borderId="1" xfId="0" applyFont="1" applyFill="1" applyBorder="1"/>
    <xf numFmtId="0" fontId="4" fillId="33" borderId="1" xfId="0" quotePrefix="1" applyFont="1" applyFill="1" applyBorder="1" applyAlignment="1">
      <alignment horizontal="center"/>
    </xf>
    <xf numFmtId="0" fontId="6" fillId="33" borderId="1" xfId="0" applyFont="1" applyFill="1" applyBorder="1" applyAlignment="1">
      <alignment horizontal="center"/>
    </xf>
    <xf numFmtId="0" fontId="4" fillId="34" borderId="1" xfId="0" applyFont="1" applyFill="1" applyBorder="1" applyAlignment="1">
      <alignment horizontal="center"/>
    </xf>
    <xf numFmtId="0" fontId="4" fillId="34" borderId="1" xfId="0" applyFont="1" applyFill="1" applyBorder="1"/>
    <xf numFmtId="0" fontId="4" fillId="34" borderId="1" xfId="0" quotePrefix="1" applyFont="1" applyFill="1" applyBorder="1" applyAlignment="1">
      <alignment horizontal="center"/>
    </xf>
    <xf numFmtId="0" fontId="6" fillId="34" borderId="1" xfId="0" applyFont="1" applyFill="1" applyBorder="1" applyAlignment="1">
      <alignment horizontal="center"/>
    </xf>
    <xf numFmtId="0" fontId="4" fillId="10" borderId="1" xfId="0" applyFont="1" applyFill="1" applyBorder="1" applyAlignment="1">
      <alignment horizontal="center"/>
    </xf>
    <xf numFmtId="0" fontId="4" fillId="10" borderId="1" xfId="0" applyFont="1" applyFill="1" applyBorder="1"/>
    <xf numFmtId="0" fontId="6" fillId="10" borderId="1" xfId="0" applyFont="1" applyFill="1" applyBorder="1" applyAlignment="1">
      <alignment horizontal="center"/>
    </xf>
    <xf numFmtId="0" fontId="4" fillId="35" borderId="1" xfId="0" applyFont="1" applyFill="1" applyBorder="1" applyAlignment="1">
      <alignment horizontal="center"/>
    </xf>
    <xf numFmtId="0" fontId="4" fillId="35" borderId="1" xfId="0" applyFont="1" applyFill="1" applyBorder="1"/>
    <xf numFmtId="0" fontId="6" fillId="35" borderId="1" xfId="0" applyFont="1" applyFill="1" applyBorder="1" applyAlignment="1">
      <alignment horizontal="center"/>
    </xf>
    <xf numFmtId="0" fontId="4" fillId="35" borderId="1" xfId="0" quotePrefix="1" applyFont="1" applyFill="1" applyBorder="1" applyAlignment="1">
      <alignment horizontal="center"/>
    </xf>
    <xf numFmtId="0" fontId="21" fillId="3" borderId="1" xfId="0" applyFont="1" applyFill="1" applyBorder="1" applyAlignment="1">
      <alignment horizontal="center"/>
    </xf>
    <xf numFmtId="0" fontId="22" fillId="5" borderId="1" xfId="0" applyFont="1" applyFill="1" applyBorder="1" applyAlignment="1">
      <alignment horizontal="center"/>
    </xf>
    <xf numFmtId="0" fontId="22" fillId="5" borderId="1" xfId="0" applyFont="1" applyFill="1" applyBorder="1"/>
    <xf numFmtId="0" fontId="22" fillId="3" borderId="1" xfId="0" applyFont="1" applyFill="1" applyBorder="1" applyAlignment="1">
      <alignment horizontal="center"/>
    </xf>
    <xf numFmtId="0" fontId="22" fillId="36" borderId="1" xfId="0" applyFont="1" applyFill="1" applyBorder="1" applyAlignment="1">
      <alignment horizontal="center"/>
    </xf>
    <xf numFmtId="0" fontId="22" fillId="0" borderId="0" xfId="0" applyFont="1"/>
    <xf numFmtId="0" fontId="22" fillId="0" borderId="1" xfId="0" applyFont="1" applyBorder="1" applyAlignment="1">
      <alignment horizontal="center"/>
    </xf>
    <xf numFmtId="0" fontId="22" fillId="0" borderId="1" xfId="0" applyFont="1" applyBorder="1"/>
    <xf numFmtId="0" fontId="22" fillId="0" borderId="1" xfId="0" applyFont="1" applyBorder="1" applyAlignment="1">
      <alignment wrapText="1"/>
    </xf>
    <xf numFmtId="0" fontId="22" fillId="4" borderId="1" xfId="0" applyFont="1" applyFill="1" applyBorder="1" applyAlignment="1">
      <alignment horizontal="center"/>
    </xf>
    <xf numFmtId="0" fontId="22" fillId="4" borderId="1" xfId="0" applyFont="1" applyFill="1" applyBorder="1"/>
    <xf numFmtId="0" fontId="22" fillId="0" borderId="0" xfId="0" applyFont="1" applyAlignment="1">
      <alignment horizontal="center"/>
    </xf>
  </cellXfs>
  <cellStyles count="1">
    <cellStyle name="Normal" xfId="0" builtinId="0"/>
  </cellStyles>
  <dxfs count="32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D71"/>
  <sheetViews>
    <sheetView tabSelected="1" workbookViewId="0" xr3:uid="{AEA406A1-0E4B-5B11-9CD5-51D6E497D94C}">
      <pane ySplit="1" topLeftCell="A56" activePane="bottomLeft" state="frozen"/>
      <selection pane="bottomLeft" activeCell="B72" sqref="B72"/>
    </sheetView>
  </sheetViews>
  <sheetFormatPr defaultRowHeight="15.75"/>
  <cols>
    <col min="1" max="1" width="11.625" bestFit="1" customWidth="1"/>
    <col min="2" max="2" width="51" bestFit="1" customWidth="1"/>
    <col min="3" max="3" width="10.5" bestFit="1" customWidth="1"/>
    <col min="4" max="4" width="15.625" bestFit="1" customWidth="1"/>
  </cols>
  <sheetData>
    <row r="1" spans="1:4" ht="25.5">
      <c r="A1" s="2" t="s">
        <v>0</v>
      </c>
      <c r="B1" s="2" t="s">
        <v>1</v>
      </c>
      <c r="C1" s="2" t="s">
        <v>2</v>
      </c>
      <c r="D1" s="2" t="s">
        <v>3</v>
      </c>
    </row>
    <row r="2" spans="1:4">
      <c r="A2" s="3">
        <v>1</v>
      </c>
      <c r="B2" s="5" t="s">
        <v>4</v>
      </c>
      <c r="C2" s="4">
        <v>41179</v>
      </c>
      <c r="D2" s="3" t="s">
        <v>5</v>
      </c>
    </row>
    <row r="3" spans="1:4">
      <c r="A3" s="3">
        <v>2</v>
      </c>
      <c r="B3" s="5" t="s">
        <v>6</v>
      </c>
      <c r="C3" s="4">
        <v>41312</v>
      </c>
      <c r="D3" s="3" t="s">
        <v>5</v>
      </c>
    </row>
    <row r="4" spans="1:4">
      <c r="A4" s="3">
        <v>3</v>
      </c>
      <c r="B4" s="5" t="s">
        <v>7</v>
      </c>
      <c r="C4" s="4">
        <v>41312</v>
      </c>
      <c r="D4" s="3" t="s">
        <v>5</v>
      </c>
    </row>
    <row r="5" spans="1:4">
      <c r="A5" s="3">
        <v>4</v>
      </c>
      <c r="B5" s="5" t="s">
        <v>8</v>
      </c>
      <c r="C5" s="4">
        <v>41338</v>
      </c>
      <c r="D5" s="3" t="s">
        <v>5</v>
      </c>
    </row>
    <row r="6" spans="1:4">
      <c r="A6" s="3">
        <v>5</v>
      </c>
      <c r="B6" s="5" t="s">
        <v>9</v>
      </c>
      <c r="C6" s="4">
        <v>41338</v>
      </c>
      <c r="D6" s="3" t="s">
        <v>5</v>
      </c>
    </row>
    <row r="7" spans="1:4">
      <c r="A7" s="3">
        <v>6</v>
      </c>
      <c r="B7" s="5" t="s">
        <v>10</v>
      </c>
      <c r="C7" s="4">
        <v>41339</v>
      </c>
      <c r="D7" s="3" t="s">
        <v>5</v>
      </c>
    </row>
    <row r="8" spans="1:4">
      <c r="A8" s="3">
        <v>7</v>
      </c>
      <c r="B8" s="5" t="s">
        <v>11</v>
      </c>
      <c r="C8" s="4">
        <v>41344</v>
      </c>
      <c r="D8" s="3" t="s">
        <v>5</v>
      </c>
    </row>
    <row r="9" spans="1:4">
      <c r="A9" s="3">
        <v>8</v>
      </c>
      <c r="B9" s="5" t="s">
        <v>12</v>
      </c>
      <c r="C9" s="4">
        <v>41344</v>
      </c>
      <c r="D9" s="3" t="s">
        <v>5</v>
      </c>
    </row>
    <row r="10" spans="1:4">
      <c r="A10" s="3">
        <v>9</v>
      </c>
      <c r="B10" s="5" t="s">
        <v>13</v>
      </c>
      <c r="C10" s="4">
        <v>41352</v>
      </c>
      <c r="D10" s="3" t="s">
        <v>5</v>
      </c>
    </row>
    <row r="11" spans="1:4">
      <c r="A11" s="3">
        <v>10</v>
      </c>
      <c r="B11" s="5" t="s">
        <v>14</v>
      </c>
      <c r="C11" s="4">
        <v>41361</v>
      </c>
      <c r="D11" s="3" t="s">
        <v>5</v>
      </c>
    </row>
    <row r="12" spans="1:4">
      <c r="A12" s="3">
        <v>11</v>
      </c>
      <c r="B12" s="5" t="s">
        <v>15</v>
      </c>
      <c r="C12" s="4">
        <v>41361</v>
      </c>
      <c r="D12" s="3" t="s">
        <v>5</v>
      </c>
    </row>
    <row r="13" spans="1:4">
      <c r="A13" s="3">
        <v>12</v>
      </c>
      <c r="B13" s="5" t="s">
        <v>16</v>
      </c>
      <c r="C13" s="4">
        <v>41373</v>
      </c>
      <c r="D13" s="3" t="s">
        <v>5</v>
      </c>
    </row>
    <row r="14" spans="1:4">
      <c r="A14" s="3">
        <v>13</v>
      </c>
      <c r="B14" s="5" t="s">
        <v>17</v>
      </c>
      <c r="C14" s="4">
        <v>41397</v>
      </c>
      <c r="D14" s="3" t="s">
        <v>5</v>
      </c>
    </row>
    <row r="15" spans="1:4">
      <c r="A15" s="3">
        <v>14</v>
      </c>
      <c r="B15" s="5" t="s">
        <v>18</v>
      </c>
      <c r="C15" s="4">
        <v>41400</v>
      </c>
      <c r="D15" s="3" t="s">
        <v>5</v>
      </c>
    </row>
    <row r="16" spans="1:4">
      <c r="A16" s="3">
        <v>15</v>
      </c>
      <c r="B16" s="5" t="s">
        <v>19</v>
      </c>
      <c r="C16" s="4">
        <v>41400</v>
      </c>
      <c r="D16" s="3" t="s">
        <v>5</v>
      </c>
    </row>
    <row r="17" spans="1:4">
      <c r="A17" s="3">
        <v>16</v>
      </c>
      <c r="B17" s="5" t="s">
        <v>20</v>
      </c>
      <c r="C17" s="4">
        <v>41437</v>
      </c>
      <c r="D17" s="3" t="s">
        <v>5</v>
      </c>
    </row>
    <row r="18" spans="1:4" ht="25.5">
      <c r="A18" s="3">
        <v>17</v>
      </c>
      <c r="B18" s="5" t="s">
        <v>21</v>
      </c>
      <c r="C18" s="4">
        <v>41444</v>
      </c>
      <c r="D18" s="3" t="s">
        <v>5</v>
      </c>
    </row>
    <row r="19" spans="1:4">
      <c r="A19" s="3">
        <v>18</v>
      </c>
      <c r="B19" s="5" t="s">
        <v>22</v>
      </c>
      <c r="C19" s="4">
        <v>41444</v>
      </c>
      <c r="D19" s="3" t="s">
        <v>5</v>
      </c>
    </row>
    <row r="20" spans="1:4">
      <c r="A20" s="3">
        <v>19</v>
      </c>
      <c r="B20" s="5" t="s">
        <v>23</v>
      </c>
      <c r="C20" s="4">
        <v>41446</v>
      </c>
      <c r="D20" s="3" t="s">
        <v>5</v>
      </c>
    </row>
    <row r="21" spans="1:4">
      <c r="A21" s="3">
        <v>20</v>
      </c>
      <c r="B21" s="5" t="s">
        <v>24</v>
      </c>
      <c r="C21" s="26">
        <v>41456</v>
      </c>
      <c r="D21" s="3" t="s">
        <v>25</v>
      </c>
    </row>
    <row r="22" spans="1:4">
      <c r="A22" s="3">
        <v>21</v>
      </c>
      <c r="B22" s="5" t="s">
        <v>26</v>
      </c>
      <c r="C22" s="26">
        <v>41459</v>
      </c>
      <c r="D22" s="3" t="s">
        <v>25</v>
      </c>
    </row>
    <row r="23" spans="1:4">
      <c r="A23" s="3">
        <v>22</v>
      </c>
      <c r="B23" s="25" t="s">
        <v>27</v>
      </c>
      <c r="C23" s="4">
        <v>41459</v>
      </c>
      <c r="D23" s="3" t="s">
        <v>28</v>
      </c>
    </row>
    <row r="24" spans="1:4">
      <c r="A24" s="3">
        <v>23</v>
      </c>
      <c r="B24" s="5" t="s">
        <v>29</v>
      </c>
      <c r="C24" s="26">
        <v>41459</v>
      </c>
      <c r="D24" s="3" t="s">
        <v>5</v>
      </c>
    </row>
    <row r="25" spans="1:4">
      <c r="A25" s="3">
        <v>24</v>
      </c>
      <c r="B25" s="5" t="s">
        <v>30</v>
      </c>
      <c r="C25" s="26">
        <v>41460</v>
      </c>
      <c r="D25" s="3" t="s">
        <v>5</v>
      </c>
    </row>
    <row r="26" spans="1:4">
      <c r="A26" s="3">
        <v>25</v>
      </c>
      <c r="B26" s="5" t="s">
        <v>31</v>
      </c>
      <c r="C26" s="26">
        <v>41464</v>
      </c>
      <c r="D26" s="3" t="s">
        <v>5</v>
      </c>
    </row>
    <row r="27" spans="1:4">
      <c r="A27" s="3">
        <v>26</v>
      </c>
      <c r="B27" s="5" t="s">
        <v>32</v>
      </c>
      <c r="C27" s="26">
        <v>41464</v>
      </c>
      <c r="D27" s="3" t="s">
        <v>5</v>
      </c>
    </row>
    <row r="28" spans="1:4">
      <c r="A28" s="3">
        <v>27</v>
      </c>
      <c r="B28" s="5" t="s">
        <v>33</v>
      </c>
      <c r="C28" s="26">
        <v>41534</v>
      </c>
      <c r="D28" s="3" t="s">
        <v>5</v>
      </c>
    </row>
    <row r="29" spans="1:4" ht="25.5">
      <c r="A29" s="3">
        <v>28</v>
      </c>
      <c r="B29" s="5" t="s">
        <v>34</v>
      </c>
      <c r="C29" s="26">
        <v>41534</v>
      </c>
      <c r="D29" s="3" t="s">
        <v>5</v>
      </c>
    </row>
    <row r="30" spans="1:4" ht="51">
      <c r="A30" s="3">
        <v>29</v>
      </c>
      <c r="B30" s="5" t="s">
        <v>35</v>
      </c>
      <c r="C30" s="26">
        <v>41534</v>
      </c>
      <c r="D30" s="3" t="s">
        <v>36</v>
      </c>
    </row>
    <row r="31" spans="1:4">
      <c r="A31" s="3">
        <v>30</v>
      </c>
      <c r="B31" s="5" t="s">
        <v>37</v>
      </c>
      <c r="C31" s="26">
        <v>41535</v>
      </c>
      <c r="D31" s="3" t="s">
        <v>5</v>
      </c>
    </row>
    <row r="32" spans="1:4">
      <c r="A32" s="3">
        <v>31</v>
      </c>
      <c r="B32" s="5" t="s">
        <v>38</v>
      </c>
      <c r="C32" s="26">
        <v>41536</v>
      </c>
      <c r="D32" s="3" t="s">
        <v>5</v>
      </c>
    </row>
    <row r="33" spans="1:4">
      <c r="A33" s="3">
        <v>32</v>
      </c>
      <c r="B33" s="5" t="s">
        <v>39</v>
      </c>
      <c r="C33" s="26">
        <v>41592</v>
      </c>
      <c r="D33" s="3" t="s">
        <v>5</v>
      </c>
    </row>
    <row r="34" spans="1:4">
      <c r="A34" s="3">
        <v>33</v>
      </c>
      <c r="B34" s="5" t="s">
        <v>40</v>
      </c>
      <c r="C34" s="26">
        <v>41626</v>
      </c>
      <c r="D34" s="3" t="s">
        <v>5</v>
      </c>
    </row>
    <row r="35" spans="1:4">
      <c r="A35" s="3">
        <v>34</v>
      </c>
      <c r="B35" s="5" t="s">
        <v>41</v>
      </c>
      <c r="C35" s="27">
        <v>41661</v>
      </c>
      <c r="D35" s="3" t="s">
        <v>42</v>
      </c>
    </row>
    <row r="36" spans="1:4">
      <c r="A36" s="3">
        <v>35</v>
      </c>
      <c r="B36" s="5" t="s">
        <v>43</v>
      </c>
      <c r="C36" s="27">
        <v>41681</v>
      </c>
      <c r="D36" s="3" t="s">
        <v>5</v>
      </c>
    </row>
    <row r="37" spans="1:4">
      <c r="A37" s="3">
        <v>36</v>
      </c>
      <c r="B37" s="5" t="s">
        <v>44</v>
      </c>
      <c r="C37" s="27">
        <v>41716</v>
      </c>
      <c r="D37" s="3" t="s">
        <v>5</v>
      </c>
    </row>
    <row r="38" spans="1:4" ht="38.25">
      <c r="A38" s="3">
        <v>37</v>
      </c>
      <c r="B38" s="5" t="s">
        <v>45</v>
      </c>
      <c r="C38" s="26">
        <v>41722</v>
      </c>
      <c r="D38" s="3" t="s">
        <v>5</v>
      </c>
    </row>
    <row r="39" spans="1:4" ht="25.5">
      <c r="A39" s="3">
        <v>38</v>
      </c>
      <c r="B39" s="5" t="s">
        <v>46</v>
      </c>
      <c r="C39" s="28">
        <v>41722</v>
      </c>
      <c r="D39" s="3" t="s">
        <v>5</v>
      </c>
    </row>
    <row r="40" spans="1:4">
      <c r="A40" s="3">
        <v>38</v>
      </c>
      <c r="B40" s="5" t="s">
        <v>47</v>
      </c>
      <c r="C40" s="28">
        <v>41778</v>
      </c>
      <c r="D40" s="3" t="s">
        <v>5</v>
      </c>
    </row>
    <row r="41" spans="1:4">
      <c r="A41" s="3">
        <v>39</v>
      </c>
      <c r="B41" s="5"/>
      <c r="C41" s="28">
        <v>41778</v>
      </c>
      <c r="D41" s="3" t="s">
        <v>5</v>
      </c>
    </row>
    <row r="42" spans="1:4">
      <c r="A42" s="3">
        <v>40</v>
      </c>
      <c r="B42" s="5" t="s">
        <v>48</v>
      </c>
      <c r="C42" s="27">
        <v>41787</v>
      </c>
      <c r="D42" s="3" t="s">
        <v>5</v>
      </c>
    </row>
    <row r="43" spans="1:4" ht="25.5">
      <c r="A43" s="3">
        <v>41</v>
      </c>
      <c r="B43" s="5" t="s">
        <v>49</v>
      </c>
      <c r="C43" s="27">
        <v>41806</v>
      </c>
      <c r="D43" s="3" t="s">
        <v>5</v>
      </c>
    </row>
    <row r="44" spans="1:4">
      <c r="A44" s="3">
        <v>42</v>
      </c>
      <c r="B44" s="5" t="s">
        <v>50</v>
      </c>
      <c r="C44" s="27">
        <v>41813</v>
      </c>
      <c r="D44" s="3" t="s">
        <v>5</v>
      </c>
    </row>
    <row r="45" spans="1:4" ht="25.5">
      <c r="A45" s="3">
        <v>43</v>
      </c>
      <c r="B45" s="5" t="s">
        <v>51</v>
      </c>
      <c r="C45" s="27">
        <v>41813</v>
      </c>
      <c r="D45" s="3" t="s">
        <v>52</v>
      </c>
    </row>
    <row r="46" spans="1:4">
      <c r="A46" s="3">
        <v>44</v>
      </c>
      <c r="B46" s="5" t="s">
        <v>53</v>
      </c>
      <c r="C46" s="27">
        <v>41827</v>
      </c>
      <c r="D46" s="3" t="s">
        <v>5</v>
      </c>
    </row>
    <row r="47" spans="1:4">
      <c r="A47" s="3">
        <v>45</v>
      </c>
      <c r="B47" s="5" t="s">
        <v>54</v>
      </c>
      <c r="C47" s="27">
        <v>41827</v>
      </c>
      <c r="D47" s="3" t="s">
        <v>5</v>
      </c>
    </row>
    <row r="48" spans="1:4">
      <c r="A48" s="3">
        <v>46</v>
      </c>
      <c r="B48" s="5" t="s">
        <v>55</v>
      </c>
      <c r="C48" s="27">
        <v>41829</v>
      </c>
      <c r="D48" s="3" t="s">
        <v>5</v>
      </c>
    </row>
    <row r="49" spans="1:4">
      <c r="A49" s="3">
        <v>47</v>
      </c>
      <c r="B49" s="5" t="s">
        <v>56</v>
      </c>
      <c r="C49" s="27">
        <v>41835</v>
      </c>
      <c r="D49" s="3" t="s">
        <v>5</v>
      </c>
    </row>
    <row r="50" spans="1:4">
      <c r="A50" s="3">
        <v>48</v>
      </c>
      <c r="B50" s="5" t="s">
        <v>57</v>
      </c>
      <c r="C50" s="27">
        <v>41835</v>
      </c>
      <c r="D50" s="3" t="s">
        <v>5</v>
      </c>
    </row>
    <row r="51" spans="1:4">
      <c r="A51" s="3">
        <v>49</v>
      </c>
      <c r="B51" s="5" t="s">
        <v>58</v>
      </c>
      <c r="C51" s="27">
        <v>41989</v>
      </c>
      <c r="D51" s="3" t="s">
        <v>5</v>
      </c>
    </row>
    <row r="52" spans="1:4">
      <c r="A52" s="3">
        <v>50</v>
      </c>
      <c r="B52" s="5" t="s">
        <v>59</v>
      </c>
      <c r="C52" s="27">
        <v>42016</v>
      </c>
      <c r="D52" s="3" t="s">
        <v>5</v>
      </c>
    </row>
    <row r="53" spans="1:4">
      <c r="A53" s="3">
        <v>51</v>
      </c>
      <c r="B53" s="5" t="s">
        <v>60</v>
      </c>
      <c r="C53" s="27">
        <v>42033</v>
      </c>
      <c r="D53" s="3" t="s">
        <v>5</v>
      </c>
    </row>
    <row r="54" spans="1:4">
      <c r="A54" s="3">
        <v>52</v>
      </c>
      <c r="B54" s="5" t="s">
        <v>61</v>
      </c>
      <c r="C54" s="27">
        <v>42065</v>
      </c>
      <c r="D54" s="3" t="s">
        <v>5</v>
      </c>
    </row>
    <row r="55" spans="1:4" ht="25.5">
      <c r="A55" s="3">
        <v>53</v>
      </c>
      <c r="B55" s="5" t="s">
        <v>62</v>
      </c>
      <c r="C55" s="26">
        <v>42065</v>
      </c>
      <c r="D55" s="3" t="s">
        <v>5</v>
      </c>
    </row>
    <row r="56" spans="1:4">
      <c r="A56" s="3">
        <v>54</v>
      </c>
      <c r="B56" s="23" t="s">
        <v>63</v>
      </c>
      <c r="C56" s="27">
        <v>42187</v>
      </c>
      <c r="D56" s="6" t="s">
        <v>5</v>
      </c>
    </row>
    <row r="57" spans="1:4">
      <c r="A57" s="3">
        <v>55</v>
      </c>
      <c r="B57" s="23" t="s">
        <v>64</v>
      </c>
      <c r="C57" s="27">
        <v>42187</v>
      </c>
      <c r="D57" s="6" t="s">
        <v>5</v>
      </c>
    </row>
    <row r="58" spans="1:4">
      <c r="A58" s="3">
        <v>56</v>
      </c>
      <c r="B58" s="5" t="s">
        <v>65</v>
      </c>
      <c r="C58" s="23" t="s">
        <v>66</v>
      </c>
      <c r="D58" s="6" t="s">
        <v>5</v>
      </c>
    </row>
    <row r="59" spans="1:4" ht="25.5">
      <c r="A59" s="3">
        <v>57</v>
      </c>
      <c r="B59" s="5" t="s">
        <v>67</v>
      </c>
      <c r="C59" s="4">
        <v>42642</v>
      </c>
      <c r="D59" s="3" t="s">
        <v>28</v>
      </c>
    </row>
    <row r="60" spans="1:4" ht="25.5">
      <c r="A60" s="3">
        <v>58</v>
      </c>
      <c r="B60" s="5" t="s">
        <v>68</v>
      </c>
      <c r="C60" s="4">
        <v>42815</v>
      </c>
      <c r="D60" s="3" t="s">
        <v>28</v>
      </c>
    </row>
    <row r="61" spans="1:4">
      <c r="A61" s="3">
        <v>59</v>
      </c>
      <c r="B61" s="5" t="s">
        <v>69</v>
      </c>
      <c r="C61" s="4">
        <v>42851</v>
      </c>
      <c r="D61" s="3" t="s">
        <v>5</v>
      </c>
    </row>
    <row r="62" spans="1:4">
      <c r="A62" s="3">
        <v>60</v>
      </c>
      <c r="B62" s="5" t="s">
        <v>70</v>
      </c>
      <c r="C62" s="4">
        <v>42851</v>
      </c>
      <c r="D62" s="3" t="s">
        <v>52</v>
      </c>
    </row>
    <row r="63" spans="1:4" ht="38.25">
      <c r="A63" s="3">
        <v>61</v>
      </c>
      <c r="B63" s="5" t="s">
        <v>71</v>
      </c>
      <c r="C63" s="4">
        <v>42920</v>
      </c>
      <c r="D63" s="3" t="s">
        <v>72</v>
      </c>
    </row>
    <row r="64" spans="1:4" ht="51">
      <c r="A64" s="3">
        <v>62</v>
      </c>
      <c r="B64" s="5" t="s">
        <v>73</v>
      </c>
      <c r="C64" s="4">
        <v>42940</v>
      </c>
      <c r="D64" s="3" t="s">
        <v>74</v>
      </c>
    </row>
    <row r="65" spans="1:4">
      <c r="A65" s="3">
        <v>63</v>
      </c>
      <c r="B65" s="5" t="s">
        <v>75</v>
      </c>
      <c r="C65" s="4">
        <v>42970</v>
      </c>
      <c r="D65" s="3" t="s">
        <v>76</v>
      </c>
    </row>
    <row r="66" spans="1:4">
      <c r="A66" s="3">
        <v>64</v>
      </c>
      <c r="B66" s="5" t="s">
        <v>77</v>
      </c>
      <c r="C66" s="4">
        <v>42976</v>
      </c>
      <c r="D66" s="3" t="s">
        <v>74</v>
      </c>
    </row>
    <row r="67" spans="1:4" ht="25.5">
      <c r="A67" s="3">
        <v>65</v>
      </c>
      <c r="B67" s="5" t="s">
        <v>78</v>
      </c>
      <c r="C67" s="4">
        <v>43006</v>
      </c>
      <c r="D67" s="3" t="s">
        <v>79</v>
      </c>
    </row>
    <row r="68" spans="1:4" ht="25.5">
      <c r="A68" s="3">
        <v>66</v>
      </c>
      <c r="B68" s="5" t="s">
        <v>80</v>
      </c>
      <c r="C68" s="4">
        <v>43052</v>
      </c>
      <c r="D68" s="3" t="s">
        <v>72</v>
      </c>
    </row>
    <row r="69" spans="1:4">
      <c r="A69" s="3">
        <v>67</v>
      </c>
      <c r="B69" s="5" t="s">
        <v>81</v>
      </c>
      <c r="C69" s="4">
        <v>43059</v>
      </c>
      <c r="D69" s="3" t="s">
        <v>52</v>
      </c>
    </row>
    <row r="70" spans="1:4" ht="38.25">
      <c r="A70" s="3">
        <v>68</v>
      </c>
      <c r="B70" s="5" t="s">
        <v>82</v>
      </c>
      <c r="C70" s="4">
        <v>43063</v>
      </c>
      <c r="D70" s="3" t="s">
        <v>72</v>
      </c>
    </row>
    <row r="71" spans="1:4" ht="51">
      <c r="A71" s="3">
        <v>65</v>
      </c>
      <c r="B71" s="5" t="s">
        <v>83</v>
      </c>
      <c r="C71" s="4">
        <v>43089</v>
      </c>
      <c r="D71" s="3" t="s">
        <v>52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67"/>
  <sheetViews>
    <sheetView topLeftCell="A1604" workbookViewId="0" xr3:uid="{7BE570AB-09E9-518F-B8F7-3F91B7162CA9}">
      <selection activeCell="A1767" sqref="A1767"/>
    </sheetView>
  </sheetViews>
  <sheetFormatPr defaultRowHeight="15.75"/>
  <cols>
    <col min="1" max="1" width="8" bestFit="1" customWidth="1"/>
    <col min="2" max="2" width="7.75" bestFit="1" customWidth="1"/>
    <col min="3" max="3" width="6.875" bestFit="1" customWidth="1"/>
    <col min="4" max="4" width="89.875" bestFit="1" customWidth="1"/>
    <col min="5" max="5" width="8.125" bestFit="1" customWidth="1"/>
  </cols>
  <sheetData>
    <row r="1" spans="1:6">
      <c r="A1" s="150" t="s">
        <v>1515</v>
      </c>
      <c r="B1" s="150" t="s">
        <v>1516</v>
      </c>
      <c r="C1" s="150" t="s">
        <v>1517</v>
      </c>
      <c r="D1" s="150" t="s">
        <v>1518</v>
      </c>
      <c r="E1" s="150" t="s">
        <v>1519</v>
      </c>
      <c r="F1" s="150" t="s">
        <v>1520</v>
      </c>
    </row>
    <row r="2" spans="1:6" ht="21">
      <c r="A2" s="30">
        <f>B2*256+C2</f>
        <v>0</v>
      </c>
      <c r="B2" s="30">
        <v>0</v>
      </c>
      <c r="C2" s="30">
        <v>0</v>
      </c>
      <c r="D2" s="31" t="s">
        <v>1521</v>
      </c>
      <c r="E2" s="32" t="s">
        <v>88</v>
      </c>
      <c r="F2" s="30" t="s">
        <v>1522</v>
      </c>
    </row>
    <row r="3" spans="1:6" ht="21">
      <c r="A3" s="30">
        <f t="shared" ref="A3:A79" si="0">B3*256+C3</f>
        <v>1</v>
      </c>
      <c r="B3" s="30">
        <v>0</v>
      </c>
      <c r="C3" s="30">
        <f>C2+1</f>
        <v>1</v>
      </c>
      <c r="D3" s="31" t="s">
        <v>1523</v>
      </c>
      <c r="E3" s="30" t="s">
        <v>1524</v>
      </c>
      <c r="F3" s="33" t="s">
        <v>1525</v>
      </c>
    </row>
    <row r="4" spans="1:6" ht="21">
      <c r="A4" s="30">
        <f t="shared" si="0"/>
        <v>2</v>
      </c>
      <c r="B4" s="30">
        <v>0</v>
      </c>
      <c r="C4" s="30">
        <f t="shared" ref="C4:C14" si="1">C3+1</f>
        <v>2</v>
      </c>
      <c r="D4" s="31" t="s">
        <v>1526</v>
      </c>
      <c r="E4" s="30" t="s">
        <v>1524</v>
      </c>
      <c r="F4" s="33" t="s">
        <v>1525</v>
      </c>
    </row>
    <row r="5" spans="1:6" ht="21">
      <c r="A5" s="30">
        <f t="shared" si="0"/>
        <v>3</v>
      </c>
      <c r="B5" s="30">
        <v>0</v>
      </c>
      <c r="C5" s="30">
        <f t="shared" si="1"/>
        <v>3</v>
      </c>
      <c r="D5" s="31" t="s">
        <v>1527</v>
      </c>
      <c r="E5" s="30" t="s">
        <v>1524</v>
      </c>
      <c r="F5" s="33" t="s">
        <v>1525</v>
      </c>
    </row>
    <row r="6" spans="1:6" ht="21">
      <c r="A6" s="30">
        <f t="shared" si="0"/>
        <v>4</v>
      </c>
      <c r="B6" s="30">
        <v>0</v>
      </c>
      <c r="C6" s="30">
        <f t="shared" si="1"/>
        <v>4</v>
      </c>
      <c r="D6" s="31" t="s">
        <v>1528</v>
      </c>
      <c r="E6" s="30" t="s">
        <v>1524</v>
      </c>
      <c r="F6" s="33" t="s">
        <v>1525</v>
      </c>
    </row>
    <row r="7" spans="1:6" ht="21">
      <c r="A7" s="30">
        <f t="shared" si="0"/>
        <v>5</v>
      </c>
      <c r="B7" s="30">
        <v>0</v>
      </c>
      <c r="C7" s="30">
        <f t="shared" si="1"/>
        <v>5</v>
      </c>
      <c r="D7" s="31" t="s">
        <v>1529</v>
      </c>
      <c r="E7" s="30" t="s">
        <v>1524</v>
      </c>
      <c r="F7" s="33" t="s">
        <v>1525</v>
      </c>
    </row>
    <row r="8" spans="1:6" ht="21">
      <c r="A8" s="30">
        <f t="shared" si="0"/>
        <v>6</v>
      </c>
      <c r="B8" s="30">
        <v>0</v>
      </c>
      <c r="C8" s="30">
        <f t="shared" si="1"/>
        <v>6</v>
      </c>
      <c r="D8" s="31" t="s">
        <v>1530</v>
      </c>
      <c r="E8" s="30" t="s">
        <v>1524</v>
      </c>
      <c r="F8" s="33" t="s">
        <v>1525</v>
      </c>
    </row>
    <row r="9" spans="1:6" ht="21">
      <c r="A9" s="30">
        <f t="shared" si="0"/>
        <v>7</v>
      </c>
      <c r="B9" s="30">
        <v>0</v>
      </c>
      <c r="C9" s="30">
        <f t="shared" si="1"/>
        <v>7</v>
      </c>
      <c r="D9" s="31" t="s">
        <v>1531</v>
      </c>
      <c r="E9" s="30" t="s">
        <v>1259</v>
      </c>
      <c r="F9" s="33" t="s">
        <v>1532</v>
      </c>
    </row>
    <row r="10" spans="1:6" ht="21">
      <c r="A10" s="30">
        <f t="shared" si="0"/>
        <v>8</v>
      </c>
      <c r="B10" s="30">
        <v>0</v>
      </c>
      <c r="C10" s="30">
        <f t="shared" si="1"/>
        <v>8</v>
      </c>
      <c r="D10" s="31" t="s">
        <v>1533</v>
      </c>
      <c r="E10" s="30" t="s">
        <v>1259</v>
      </c>
      <c r="F10" s="33" t="s">
        <v>1532</v>
      </c>
    </row>
    <row r="11" spans="1:6" ht="21">
      <c r="A11" s="30">
        <f t="shared" si="0"/>
        <v>9</v>
      </c>
      <c r="B11" s="30">
        <v>0</v>
      </c>
      <c r="C11" s="30">
        <f t="shared" si="1"/>
        <v>9</v>
      </c>
      <c r="D11" s="31" t="s">
        <v>1534</v>
      </c>
      <c r="E11" s="30" t="s">
        <v>1259</v>
      </c>
      <c r="F11" s="33" t="s">
        <v>1532</v>
      </c>
    </row>
    <row r="12" spans="1:6" ht="21">
      <c r="A12" s="30">
        <f t="shared" si="0"/>
        <v>10</v>
      </c>
      <c r="B12" s="30">
        <v>0</v>
      </c>
      <c r="C12" s="30">
        <f t="shared" si="1"/>
        <v>10</v>
      </c>
      <c r="D12" s="31" t="s">
        <v>1535</v>
      </c>
      <c r="E12" s="30" t="s">
        <v>1259</v>
      </c>
      <c r="F12" s="33" t="s">
        <v>1532</v>
      </c>
    </row>
    <row r="13" spans="1:6" ht="21">
      <c r="A13" s="30">
        <f t="shared" si="0"/>
        <v>11</v>
      </c>
      <c r="B13" s="30">
        <v>0</v>
      </c>
      <c r="C13" s="30">
        <f t="shared" si="1"/>
        <v>11</v>
      </c>
      <c r="D13" s="31" t="s">
        <v>1536</v>
      </c>
      <c r="E13" s="30" t="s">
        <v>501</v>
      </c>
      <c r="F13" s="30" t="s">
        <v>1525</v>
      </c>
    </row>
    <row r="14" spans="1:6" ht="21">
      <c r="A14" s="30">
        <f t="shared" si="0"/>
        <v>12</v>
      </c>
      <c r="B14" s="30">
        <v>0</v>
      </c>
      <c r="C14" s="30">
        <f t="shared" si="1"/>
        <v>12</v>
      </c>
      <c r="D14" s="34" t="s">
        <v>1537</v>
      </c>
      <c r="E14" s="30" t="s">
        <v>1538</v>
      </c>
      <c r="F14" s="30" t="s">
        <v>1525</v>
      </c>
    </row>
    <row r="15" spans="1:6" ht="21">
      <c r="A15" s="30">
        <f t="shared" si="0"/>
        <v>32</v>
      </c>
      <c r="B15" s="30">
        <v>0</v>
      </c>
      <c r="C15" s="30">
        <v>32</v>
      </c>
      <c r="D15" s="34" t="s">
        <v>1539</v>
      </c>
      <c r="E15" s="30" t="s">
        <v>1227</v>
      </c>
      <c r="F15" s="30" t="s">
        <v>1525</v>
      </c>
    </row>
    <row r="16" spans="1:6" ht="21">
      <c r="A16" s="30">
        <f t="shared" si="0"/>
        <v>33</v>
      </c>
      <c r="B16" s="30">
        <v>0</v>
      </c>
      <c r="C16" s="30">
        <v>33</v>
      </c>
      <c r="D16" s="34" t="s">
        <v>1540</v>
      </c>
      <c r="E16" s="30" t="s">
        <v>1259</v>
      </c>
      <c r="F16" s="30" t="s">
        <v>1532</v>
      </c>
    </row>
    <row r="17" spans="1:6" ht="21">
      <c r="A17" s="30">
        <f t="shared" si="0"/>
        <v>34</v>
      </c>
      <c r="B17" s="30">
        <v>0</v>
      </c>
      <c r="C17" s="30">
        <v>34</v>
      </c>
      <c r="D17" s="34" t="s">
        <v>1541</v>
      </c>
      <c r="E17" s="30" t="s">
        <v>1524</v>
      </c>
      <c r="F17" s="33" t="s">
        <v>1525</v>
      </c>
    </row>
    <row r="18" spans="1:6" ht="21">
      <c r="A18" s="30">
        <f t="shared" si="0"/>
        <v>35</v>
      </c>
      <c r="B18" s="30">
        <v>0</v>
      </c>
      <c r="C18" s="30">
        <v>35</v>
      </c>
      <c r="D18" s="34" t="s">
        <v>1542</v>
      </c>
      <c r="E18" s="30" t="s">
        <v>1259</v>
      </c>
      <c r="F18" s="33" t="s">
        <v>1532</v>
      </c>
    </row>
    <row r="19" spans="1:6" ht="21">
      <c r="A19" s="30">
        <f t="shared" si="0"/>
        <v>36</v>
      </c>
      <c r="B19" s="30">
        <v>0</v>
      </c>
      <c r="C19" s="30">
        <v>36</v>
      </c>
      <c r="D19" s="34" t="s">
        <v>1543</v>
      </c>
      <c r="E19" s="30" t="s">
        <v>1227</v>
      </c>
      <c r="F19" s="33" t="s">
        <v>1525</v>
      </c>
    </row>
    <row r="20" spans="1:6" ht="21">
      <c r="A20" s="30">
        <f t="shared" si="0"/>
        <v>37</v>
      </c>
      <c r="B20" s="30">
        <v>0</v>
      </c>
      <c r="C20" s="30">
        <v>37</v>
      </c>
      <c r="D20" s="34" t="s">
        <v>1544</v>
      </c>
      <c r="E20" s="30" t="s">
        <v>1227</v>
      </c>
      <c r="F20" s="33" t="s">
        <v>1525</v>
      </c>
    </row>
    <row r="21" spans="1:6" ht="21">
      <c r="A21" s="30">
        <f t="shared" si="0"/>
        <v>38</v>
      </c>
      <c r="B21" s="30">
        <v>0</v>
      </c>
      <c r="C21" s="30">
        <v>38</v>
      </c>
      <c r="D21" s="34" t="s">
        <v>1545</v>
      </c>
      <c r="E21" s="30" t="s">
        <v>1227</v>
      </c>
      <c r="F21" s="33" t="s">
        <v>1525</v>
      </c>
    </row>
    <row r="22" spans="1:6" ht="21">
      <c r="A22" s="30">
        <f t="shared" si="0"/>
        <v>39</v>
      </c>
      <c r="B22" s="30">
        <v>0</v>
      </c>
      <c r="C22" s="30">
        <v>39</v>
      </c>
      <c r="D22" s="34" t="s">
        <v>1546</v>
      </c>
      <c r="E22" s="30" t="s">
        <v>1259</v>
      </c>
      <c r="F22" s="33" t="s">
        <v>1532</v>
      </c>
    </row>
    <row r="23" spans="1:6" ht="21">
      <c r="A23" s="30">
        <f t="shared" si="0"/>
        <v>40</v>
      </c>
      <c r="B23" s="30">
        <v>0</v>
      </c>
      <c r="C23" s="30">
        <v>40</v>
      </c>
      <c r="D23" s="34" t="s">
        <v>1547</v>
      </c>
      <c r="E23" s="30" t="s">
        <v>1227</v>
      </c>
      <c r="F23" s="33" t="s">
        <v>1525</v>
      </c>
    </row>
    <row r="24" spans="1:6" ht="21">
      <c r="A24" s="30">
        <f t="shared" si="0"/>
        <v>41</v>
      </c>
      <c r="B24" s="30">
        <v>0</v>
      </c>
      <c r="C24" s="30">
        <v>41</v>
      </c>
      <c r="D24" s="34" t="s">
        <v>1548</v>
      </c>
      <c r="E24" s="35" t="s">
        <v>88</v>
      </c>
      <c r="F24" s="33" t="s">
        <v>1525</v>
      </c>
    </row>
    <row r="25" spans="1:6" ht="21">
      <c r="A25" s="30">
        <f t="shared" si="0"/>
        <v>42</v>
      </c>
      <c r="B25" s="30">
        <v>0</v>
      </c>
      <c r="C25" s="30">
        <v>42</v>
      </c>
      <c r="D25" s="34" t="s">
        <v>1549</v>
      </c>
      <c r="E25" s="35" t="s">
        <v>88</v>
      </c>
      <c r="F25" s="33" t="s">
        <v>1525</v>
      </c>
    </row>
    <row r="26" spans="1:6" ht="21">
      <c r="A26" s="30">
        <f t="shared" si="0"/>
        <v>43</v>
      </c>
      <c r="B26" s="30">
        <v>0</v>
      </c>
      <c r="C26" s="30">
        <v>43</v>
      </c>
      <c r="D26" s="34" t="s">
        <v>1550</v>
      </c>
      <c r="E26" s="35" t="s">
        <v>88</v>
      </c>
      <c r="F26" s="33" t="s">
        <v>1525</v>
      </c>
    </row>
    <row r="27" spans="1:6" ht="21">
      <c r="A27" s="30">
        <f t="shared" si="0"/>
        <v>44</v>
      </c>
      <c r="B27" s="30">
        <v>0</v>
      </c>
      <c r="C27" s="30">
        <v>44</v>
      </c>
      <c r="D27" s="34" t="s">
        <v>1551</v>
      </c>
      <c r="E27" s="35" t="s">
        <v>88</v>
      </c>
      <c r="F27" s="33" t="s">
        <v>1525</v>
      </c>
    </row>
    <row r="28" spans="1:6" ht="21">
      <c r="A28" s="30">
        <f t="shared" si="0"/>
        <v>45</v>
      </c>
      <c r="B28" s="30">
        <v>0</v>
      </c>
      <c r="C28" s="30">
        <v>45</v>
      </c>
      <c r="D28" s="34" t="s">
        <v>1552</v>
      </c>
      <c r="E28" s="30" t="s">
        <v>1259</v>
      </c>
      <c r="F28" s="33" t="s">
        <v>1532</v>
      </c>
    </row>
    <row r="29" spans="1:6" ht="21">
      <c r="A29" s="30">
        <f t="shared" si="0"/>
        <v>46</v>
      </c>
      <c r="B29" s="30">
        <v>0</v>
      </c>
      <c r="C29" s="30">
        <v>46</v>
      </c>
      <c r="D29" s="34" t="s">
        <v>1553</v>
      </c>
      <c r="E29" s="30" t="s">
        <v>1259</v>
      </c>
      <c r="F29" s="33" t="s">
        <v>1532</v>
      </c>
    </row>
    <row r="30" spans="1:6" ht="21">
      <c r="A30" s="36">
        <f t="shared" si="0"/>
        <v>256</v>
      </c>
      <c r="B30" s="36">
        <v>1</v>
      </c>
      <c r="C30" s="36">
        <v>0</v>
      </c>
      <c r="D30" s="37" t="s">
        <v>1554</v>
      </c>
      <c r="E30" s="38" t="s">
        <v>88</v>
      </c>
      <c r="F30" s="39" t="s">
        <v>1522</v>
      </c>
    </row>
    <row r="31" spans="1:6" ht="21">
      <c r="A31" s="36">
        <f t="shared" si="0"/>
        <v>257</v>
      </c>
      <c r="B31" s="36">
        <v>1</v>
      </c>
      <c r="C31" s="36">
        <f t="shared" ref="C31:C34" si="2">C30+1</f>
        <v>1</v>
      </c>
      <c r="D31" s="37" t="s">
        <v>1555</v>
      </c>
      <c r="E31" s="36" t="s">
        <v>1259</v>
      </c>
      <c r="F31" s="39" t="s">
        <v>1532</v>
      </c>
    </row>
    <row r="32" spans="1:6" ht="21">
      <c r="A32" s="36">
        <f t="shared" si="0"/>
        <v>258</v>
      </c>
      <c r="B32" s="36">
        <v>1</v>
      </c>
      <c r="C32" s="36">
        <f t="shared" si="2"/>
        <v>2</v>
      </c>
      <c r="D32" s="37" t="s">
        <v>1556</v>
      </c>
      <c r="E32" s="36" t="s">
        <v>1524</v>
      </c>
      <c r="F32" s="39" t="s">
        <v>1525</v>
      </c>
    </row>
    <row r="33" spans="1:6" ht="21">
      <c r="A33" s="36">
        <f t="shared" si="0"/>
        <v>259</v>
      </c>
      <c r="B33" s="36">
        <v>1</v>
      </c>
      <c r="C33" s="36">
        <f t="shared" si="2"/>
        <v>3</v>
      </c>
      <c r="D33" s="37" t="s">
        <v>1557</v>
      </c>
      <c r="E33" s="36" t="s">
        <v>1524</v>
      </c>
      <c r="F33" s="39" t="s">
        <v>1525</v>
      </c>
    </row>
    <row r="34" spans="1:6" ht="21">
      <c r="A34" s="36">
        <f t="shared" si="0"/>
        <v>260</v>
      </c>
      <c r="B34" s="36">
        <v>1</v>
      </c>
      <c r="C34" s="36">
        <f t="shared" si="2"/>
        <v>4</v>
      </c>
      <c r="D34" s="37" t="s">
        <v>1558</v>
      </c>
      <c r="E34" s="36" t="s">
        <v>1524</v>
      </c>
      <c r="F34" s="39" t="s">
        <v>1525</v>
      </c>
    </row>
    <row r="35" spans="1:6" ht="21">
      <c r="A35" s="40">
        <f t="shared" si="0"/>
        <v>512</v>
      </c>
      <c r="B35" s="40">
        <v>2</v>
      </c>
      <c r="C35" s="40">
        <v>0</v>
      </c>
      <c r="D35" s="41" t="s">
        <v>1559</v>
      </c>
      <c r="E35" s="42" t="s">
        <v>88</v>
      </c>
      <c r="F35" s="43" t="s">
        <v>1522</v>
      </c>
    </row>
    <row r="36" spans="1:6" ht="21">
      <c r="A36" s="40">
        <f t="shared" si="0"/>
        <v>513</v>
      </c>
      <c r="B36" s="40">
        <v>2</v>
      </c>
      <c r="C36" s="40">
        <v>1</v>
      </c>
      <c r="D36" s="41" t="s">
        <v>1560</v>
      </c>
      <c r="E36" s="42" t="s">
        <v>88</v>
      </c>
      <c r="F36" s="43" t="s">
        <v>1522</v>
      </c>
    </row>
    <row r="37" spans="1:6" ht="21">
      <c r="A37" s="40">
        <f t="shared" si="0"/>
        <v>514</v>
      </c>
      <c r="B37" s="40">
        <v>2</v>
      </c>
      <c r="C37" s="40">
        <v>2</v>
      </c>
      <c r="D37" s="41" t="s">
        <v>1561</v>
      </c>
      <c r="E37" s="42" t="s">
        <v>88</v>
      </c>
      <c r="F37" s="43" t="s">
        <v>1522</v>
      </c>
    </row>
    <row r="38" spans="1:6" ht="21">
      <c r="A38" s="40">
        <f t="shared" si="0"/>
        <v>515</v>
      </c>
      <c r="B38" s="40">
        <v>2</v>
      </c>
      <c r="C38" s="40">
        <v>3</v>
      </c>
      <c r="D38" s="41" t="s">
        <v>1562</v>
      </c>
      <c r="E38" s="42" t="s">
        <v>88</v>
      </c>
      <c r="F38" s="43" t="s">
        <v>1522</v>
      </c>
    </row>
    <row r="39" spans="1:6" ht="21">
      <c r="A39" s="40">
        <f t="shared" si="0"/>
        <v>516</v>
      </c>
      <c r="B39" s="40">
        <v>2</v>
      </c>
      <c r="C39" s="40">
        <v>4</v>
      </c>
      <c r="D39" s="41" t="s">
        <v>1563</v>
      </c>
      <c r="E39" s="42" t="s">
        <v>88</v>
      </c>
      <c r="F39" s="43" t="s">
        <v>1522</v>
      </c>
    </row>
    <row r="40" spans="1:6" ht="21">
      <c r="A40" s="40">
        <f t="shared" si="0"/>
        <v>517</v>
      </c>
      <c r="B40" s="40">
        <v>2</v>
      </c>
      <c r="C40" s="40">
        <v>5</v>
      </c>
      <c r="D40" s="41" t="s">
        <v>1564</v>
      </c>
      <c r="E40" s="42" t="s">
        <v>88</v>
      </c>
      <c r="F40" s="43" t="s">
        <v>1522</v>
      </c>
    </row>
    <row r="41" spans="1:6" ht="21">
      <c r="A41" s="40">
        <f t="shared" si="0"/>
        <v>518</v>
      </c>
      <c r="B41" s="40">
        <v>2</v>
      </c>
      <c r="C41" s="40">
        <v>6</v>
      </c>
      <c r="D41" s="41" t="s">
        <v>1565</v>
      </c>
      <c r="E41" s="42" t="s">
        <v>88</v>
      </c>
      <c r="F41" s="43" t="s">
        <v>1522</v>
      </c>
    </row>
    <row r="42" spans="1:6" ht="21">
      <c r="A42" s="40">
        <f t="shared" si="0"/>
        <v>519</v>
      </c>
      <c r="B42" s="40">
        <v>2</v>
      </c>
      <c r="C42" s="40">
        <v>7</v>
      </c>
      <c r="D42" s="41" t="s">
        <v>1566</v>
      </c>
      <c r="E42" s="42" t="s">
        <v>88</v>
      </c>
      <c r="F42" s="43" t="s">
        <v>1522</v>
      </c>
    </row>
    <row r="43" spans="1:6" ht="21">
      <c r="A43" s="40">
        <f t="shared" si="0"/>
        <v>520</v>
      </c>
      <c r="B43" s="40">
        <v>2</v>
      </c>
      <c r="C43" s="40">
        <v>8</v>
      </c>
      <c r="D43" s="41" t="s">
        <v>1567</v>
      </c>
      <c r="E43" s="40" t="s">
        <v>1568</v>
      </c>
      <c r="F43" s="43" t="s">
        <v>1525</v>
      </c>
    </row>
    <row r="44" spans="1:6" ht="21">
      <c r="A44" s="40">
        <f t="shared" si="0"/>
        <v>521</v>
      </c>
      <c r="B44" s="40">
        <v>2</v>
      </c>
      <c r="C44" s="40">
        <v>9</v>
      </c>
      <c r="D44" s="41" t="s">
        <v>1569</v>
      </c>
      <c r="E44" s="40" t="s">
        <v>1259</v>
      </c>
      <c r="F44" s="43" t="s">
        <v>1532</v>
      </c>
    </row>
    <row r="45" spans="1:6" ht="21">
      <c r="A45" s="40">
        <f t="shared" si="0"/>
        <v>522</v>
      </c>
      <c r="B45" s="40">
        <v>2</v>
      </c>
      <c r="C45" s="40">
        <v>10</v>
      </c>
      <c r="D45" s="41" t="s">
        <v>1570</v>
      </c>
      <c r="E45" s="40" t="s">
        <v>1259</v>
      </c>
      <c r="F45" s="43" t="s">
        <v>1532</v>
      </c>
    </row>
    <row r="46" spans="1:6" ht="21">
      <c r="A46" s="40">
        <f t="shared" si="0"/>
        <v>523</v>
      </c>
      <c r="B46" s="40">
        <v>2</v>
      </c>
      <c r="C46" s="40">
        <v>11</v>
      </c>
      <c r="D46" s="41" t="s">
        <v>1571</v>
      </c>
      <c r="E46" s="40" t="s">
        <v>1568</v>
      </c>
      <c r="F46" s="43" t="s">
        <v>1525</v>
      </c>
    </row>
    <row r="47" spans="1:6" ht="21">
      <c r="A47" s="40">
        <f t="shared" si="0"/>
        <v>524</v>
      </c>
      <c r="B47" s="40">
        <v>2</v>
      </c>
      <c r="C47" s="40">
        <v>12</v>
      </c>
      <c r="D47" s="41" t="s">
        <v>1572</v>
      </c>
      <c r="E47" s="40" t="s">
        <v>1568</v>
      </c>
      <c r="F47" s="43" t="s">
        <v>1525</v>
      </c>
    </row>
    <row r="48" spans="1:6" ht="21">
      <c r="A48" s="40">
        <f t="shared" si="0"/>
        <v>525</v>
      </c>
      <c r="B48" s="40">
        <v>2</v>
      </c>
      <c r="C48" s="40">
        <v>13</v>
      </c>
      <c r="D48" s="41" t="s">
        <v>1573</v>
      </c>
      <c r="E48" s="40" t="s">
        <v>1568</v>
      </c>
      <c r="F48" s="43" t="s">
        <v>1525</v>
      </c>
    </row>
    <row r="49" spans="1:6" ht="21">
      <c r="A49" s="40">
        <f t="shared" si="0"/>
        <v>526</v>
      </c>
      <c r="B49" s="40">
        <v>2</v>
      </c>
      <c r="C49" s="40">
        <v>14</v>
      </c>
      <c r="D49" s="41" t="s">
        <v>1574</v>
      </c>
      <c r="E49" s="40" t="s">
        <v>1568</v>
      </c>
      <c r="F49" s="43" t="s">
        <v>1525</v>
      </c>
    </row>
    <row r="50" spans="1:6" ht="21">
      <c r="A50" s="40">
        <f t="shared" si="0"/>
        <v>527</v>
      </c>
      <c r="B50" s="40">
        <v>2</v>
      </c>
      <c r="C50" s="40">
        <v>15</v>
      </c>
      <c r="D50" s="41" t="s">
        <v>1575</v>
      </c>
      <c r="E50" s="40" t="s">
        <v>1568</v>
      </c>
      <c r="F50" s="43" t="s">
        <v>1525</v>
      </c>
    </row>
    <row r="51" spans="1:6" ht="21">
      <c r="A51" s="40">
        <f t="shared" si="0"/>
        <v>528</v>
      </c>
      <c r="B51" s="40">
        <v>2</v>
      </c>
      <c r="C51" s="40">
        <v>16</v>
      </c>
      <c r="D51" s="41" t="s">
        <v>1576</v>
      </c>
      <c r="E51" s="40" t="s">
        <v>1568</v>
      </c>
      <c r="F51" s="43" t="s">
        <v>1525</v>
      </c>
    </row>
    <row r="52" spans="1:6" ht="21">
      <c r="A52" s="40">
        <f t="shared" si="0"/>
        <v>529</v>
      </c>
      <c r="B52" s="40">
        <v>2</v>
      </c>
      <c r="C52" s="40">
        <v>17</v>
      </c>
      <c r="D52" s="41" t="s">
        <v>1577</v>
      </c>
      <c r="E52" s="40" t="s">
        <v>1568</v>
      </c>
      <c r="F52" s="43" t="s">
        <v>1525</v>
      </c>
    </row>
    <row r="53" spans="1:6" ht="21">
      <c r="A53" s="40">
        <f t="shared" si="0"/>
        <v>530</v>
      </c>
      <c r="B53" s="40">
        <v>2</v>
      </c>
      <c r="C53" s="40">
        <v>18</v>
      </c>
      <c r="D53" s="41" t="s">
        <v>1578</v>
      </c>
      <c r="E53" s="40" t="s">
        <v>1568</v>
      </c>
      <c r="F53" s="43" t="s">
        <v>1525</v>
      </c>
    </row>
    <row r="54" spans="1:6" ht="21">
      <c r="A54" s="40">
        <f t="shared" si="0"/>
        <v>531</v>
      </c>
      <c r="B54" s="40">
        <v>2</v>
      </c>
      <c r="C54" s="40">
        <v>19</v>
      </c>
      <c r="D54" s="41" t="s">
        <v>1579</v>
      </c>
      <c r="E54" s="40" t="s">
        <v>1568</v>
      </c>
      <c r="F54" s="43" t="s">
        <v>1525</v>
      </c>
    </row>
    <row r="55" spans="1:6" ht="21">
      <c r="A55" s="40">
        <f t="shared" si="0"/>
        <v>532</v>
      </c>
      <c r="B55" s="40">
        <v>2</v>
      </c>
      <c r="C55" s="40">
        <v>20</v>
      </c>
      <c r="D55" s="41" t="s">
        <v>1580</v>
      </c>
      <c r="E55" s="40" t="s">
        <v>1568</v>
      </c>
      <c r="F55" s="43" t="s">
        <v>1525</v>
      </c>
    </row>
    <row r="56" spans="1:6" ht="21">
      <c r="A56" s="40">
        <f t="shared" si="0"/>
        <v>541</v>
      </c>
      <c r="B56" s="40">
        <v>2</v>
      </c>
      <c r="C56" s="40">
        <v>29</v>
      </c>
      <c r="D56" s="41" t="s">
        <v>1581</v>
      </c>
      <c r="E56" s="40" t="s">
        <v>1568</v>
      </c>
      <c r="F56" s="43" t="s">
        <v>1525</v>
      </c>
    </row>
    <row r="57" spans="1:6" ht="21">
      <c r="A57" s="40">
        <f t="shared" si="0"/>
        <v>542</v>
      </c>
      <c r="B57" s="40">
        <v>2</v>
      </c>
      <c r="C57" s="40">
        <v>30</v>
      </c>
      <c r="D57" s="41" t="s">
        <v>1582</v>
      </c>
      <c r="E57" s="40" t="s">
        <v>1568</v>
      </c>
      <c r="F57" s="43" t="s">
        <v>1525</v>
      </c>
    </row>
    <row r="58" spans="1:6" ht="21">
      <c r="A58" s="40">
        <f t="shared" si="0"/>
        <v>543</v>
      </c>
      <c r="B58" s="40">
        <v>2</v>
      </c>
      <c r="C58" s="40">
        <v>31</v>
      </c>
      <c r="D58" s="41" t="s">
        <v>1583</v>
      </c>
      <c r="E58" s="40" t="s">
        <v>1568</v>
      </c>
      <c r="F58" s="43" t="s">
        <v>1525</v>
      </c>
    </row>
    <row r="59" spans="1:6" ht="21">
      <c r="A59" s="40">
        <f t="shared" si="0"/>
        <v>544</v>
      </c>
      <c r="B59" s="40">
        <v>2</v>
      </c>
      <c r="C59" s="40">
        <v>32</v>
      </c>
      <c r="D59" s="41" t="s">
        <v>1584</v>
      </c>
      <c r="E59" s="40" t="s">
        <v>1568</v>
      </c>
      <c r="F59" s="43" t="s">
        <v>1525</v>
      </c>
    </row>
    <row r="60" spans="1:6" ht="21">
      <c r="A60" s="40">
        <f t="shared" si="0"/>
        <v>545</v>
      </c>
      <c r="B60" s="40">
        <v>2</v>
      </c>
      <c r="C60" s="40">
        <v>33</v>
      </c>
      <c r="D60" s="41" t="s">
        <v>1585</v>
      </c>
      <c r="E60" s="40" t="s">
        <v>1568</v>
      </c>
      <c r="F60" s="43" t="s">
        <v>1525</v>
      </c>
    </row>
    <row r="61" spans="1:6" ht="21">
      <c r="A61" s="40">
        <f t="shared" si="0"/>
        <v>546</v>
      </c>
      <c r="B61" s="40">
        <v>2</v>
      </c>
      <c r="C61" s="40">
        <v>34</v>
      </c>
      <c r="D61" s="41" t="s">
        <v>1586</v>
      </c>
      <c r="E61" s="40" t="s">
        <v>1568</v>
      </c>
      <c r="F61" s="43" t="s">
        <v>1525</v>
      </c>
    </row>
    <row r="62" spans="1:6" ht="21">
      <c r="A62" s="40">
        <f t="shared" si="0"/>
        <v>547</v>
      </c>
      <c r="B62" s="40">
        <v>2</v>
      </c>
      <c r="C62" s="40">
        <v>35</v>
      </c>
      <c r="D62" s="41" t="s">
        <v>1587</v>
      </c>
      <c r="E62" s="40" t="s">
        <v>1568</v>
      </c>
      <c r="F62" s="43" t="s">
        <v>1525</v>
      </c>
    </row>
    <row r="63" spans="1:6" ht="21">
      <c r="A63" s="40">
        <f t="shared" si="0"/>
        <v>548</v>
      </c>
      <c r="B63" s="40">
        <v>2</v>
      </c>
      <c r="C63" s="40">
        <v>36</v>
      </c>
      <c r="D63" s="41" t="s">
        <v>1588</v>
      </c>
      <c r="E63" s="40" t="s">
        <v>1568</v>
      </c>
      <c r="F63" s="43" t="s">
        <v>1525</v>
      </c>
    </row>
    <row r="64" spans="1:6" ht="21">
      <c r="A64" s="40">
        <f t="shared" si="0"/>
        <v>557</v>
      </c>
      <c r="B64" s="40">
        <v>2</v>
      </c>
      <c r="C64" s="40">
        <v>45</v>
      </c>
      <c r="D64" s="41" t="s">
        <v>1589</v>
      </c>
      <c r="E64" s="40" t="s">
        <v>1259</v>
      </c>
      <c r="F64" s="43" t="s">
        <v>1532</v>
      </c>
    </row>
    <row r="65" spans="1:6" ht="21">
      <c r="A65" s="40">
        <f t="shared" si="0"/>
        <v>558</v>
      </c>
      <c r="B65" s="40">
        <v>2</v>
      </c>
      <c r="C65" s="40">
        <v>46</v>
      </c>
      <c r="D65" s="41" t="s">
        <v>1590</v>
      </c>
      <c r="E65" s="40" t="s">
        <v>1259</v>
      </c>
      <c r="F65" s="43" t="s">
        <v>1532</v>
      </c>
    </row>
    <row r="66" spans="1:6" ht="21">
      <c r="A66" s="40">
        <f t="shared" si="0"/>
        <v>559</v>
      </c>
      <c r="B66" s="40">
        <v>2</v>
      </c>
      <c r="C66" s="40">
        <v>47</v>
      </c>
      <c r="D66" s="41" t="s">
        <v>1591</v>
      </c>
      <c r="E66" s="40" t="s">
        <v>1259</v>
      </c>
      <c r="F66" s="43" t="s">
        <v>1532</v>
      </c>
    </row>
    <row r="67" spans="1:6" ht="21">
      <c r="A67" s="40">
        <f t="shared" si="0"/>
        <v>560</v>
      </c>
      <c r="B67" s="40">
        <v>2</v>
      </c>
      <c r="C67" s="40">
        <v>48</v>
      </c>
      <c r="D67" s="41" t="s">
        <v>1592</v>
      </c>
      <c r="E67" s="40" t="s">
        <v>1259</v>
      </c>
      <c r="F67" s="43" t="s">
        <v>1532</v>
      </c>
    </row>
    <row r="68" spans="1:6" ht="21">
      <c r="A68" s="40">
        <f t="shared" si="0"/>
        <v>561</v>
      </c>
      <c r="B68" s="40">
        <v>2</v>
      </c>
      <c r="C68" s="40">
        <v>49</v>
      </c>
      <c r="D68" s="41" t="s">
        <v>1593</v>
      </c>
      <c r="E68" s="40" t="s">
        <v>1259</v>
      </c>
      <c r="F68" s="43" t="s">
        <v>1532</v>
      </c>
    </row>
    <row r="69" spans="1:6" ht="21">
      <c r="A69" s="40">
        <f t="shared" si="0"/>
        <v>562</v>
      </c>
      <c r="B69" s="40">
        <v>2</v>
      </c>
      <c r="C69" s="40">
        <v>50</v>
      </c>
      <c r="D69" s="41" t="s">
        <v>1594</v>
      </c>
      <c r="E69" s="40" t="s">
        <v>1259</v>
      </c>
      <c r="F69" s="43" t="s">
        <v>1532</v>
      </c>
    </row>
    <row r="70" spans="1:6" ht="21">
      <c r="A70" s="40">
        <f t="shared" si="0"/>
        <v>563</v>
      </c>
      <c r="B70" s="40">
        <v>2</v>
      </c>
      <c r="C70" s="40">
        <v>51</v>
      </c>
      <c r="D70" s="41" t="s">
        <v>1595</v>
      </c>
      <c r="E70" s="40" t="s">
        <v>1259</v>
      </c>
      <c r="F70" s="43" t="s">
        <v>1532</v>
      </c>
    </row>
    <row r="71" spans="1:6" ht="21">
      <c r="A71" s="40">
        <f t="shared" si="0"/>
        <v>564</v>
      </c>
      <c r="B71" s="40">
        <v>2</v>
      </c>
      <c r="C71" s="40">
        <v>52</v>
      </c>
      <c r="D71" s="41" t="s">
        <v>1596</v>
      </c>
      <c r="E71" s="40" t="s">
        <v>1259</v>
      </c>
      <c r="F71" s="43" t="s">
        <v>1532</v>
      </c>
    </row>
    <row r="72" spans="1:6" ht="21">
      <c r="A72" s="40">
        <f t="shared" si="0"/>
        <v>573</v>
      </c>
      <c r="B72" s="40">
        <v>2</v>
      </c>
      <c r="C72" s="40">
        <v>61</v>
      </c>
      <c r="D72" s="41" t="s">
        <v>1597</v>
      </c>
      <c r="E72" s="40" t="s">
        <v>1259</v>
      </c>
      <c r="F72" s="43" t="s">
        <v>1532</v>
      </c>
    </row>
    <row r="73" spans="1:6" ht="21">
      <c r="A73" s="40">
        <f t="shared" si="0"/>
        <v>574</v>
      </c>
      <c r="B73" s="40">
        <v>2</v>
      </c>
      <c r="C73" s="40">
        <v>62</v>
      </c>
      <c r="D73" s="41" t="s">
        <v>1598</v>
      </c>
      <c r="E73" s="40" t="s">
        <v>1259</v>
      </c>
      <c r="F73" s="43" t="s">
        <v>1532</v>
      </c>
    </row>
    <row r="74" spans="1:6" ht="21">
      <c r="A74" s="40">
        <f t="shared" si="0"/>
        <v>575</v>
      </c>
      <c r="B74" s="40">
        <v>2</v>
      </c>
      <c r="C74" s="40">
        <v>63</v>
      </c>
      <c r="D74" s="41" t="s">
        <v>1599</v>
      </c>
      <c r="E74" s="40" t="s">
        <v>1259</v>
      </c>
      <c r="F74" s="43" t="s">
        <v>1532</v>
      </c>
    </row>
    <row r="75" spans="1:6" ht="21">
      <c r="A75" s="40">
        <f t="shared" si="0"/>
        <v>576</v>
      </c>
      <c r="B75" s="40">
        <v>2</v>
      </c>
      <c r="C75" s="40">
        <v>64</v>
      </c>
      <c r="D75" s="41" t="s">
        <v>1600</v>
      </c>
      <c r="E75" s="40" t="s">
        <v>1259</v>
      </c>
      <c r="F75" s="43" t="s">
        <v>1532</v>
      </c>
    </row>
    <row r="76" spans="1:6" ht="21">
      <c r="A76" s="40">
        <f t="shared" si="0"/>
        <v>577</v>
      </c>
      <c r="B76" s="40">
        <v>2</v>
      </c>
      <c r="C76" s="40">
        <v>65</v>
      </c>
      <c r="D76" s="41" t="s">
        <v>1601</v>
      </c>
      <c r="E76" s="40" t="s">
        <v>1259</v>
      </c>
      <c r="F76" s="43" t="s">
        <v>1532</v>
      </c>
    </row>
    <row r="77" spans="1:6" ht="21">
      <c r="A77" s="40">
        <f t="shared" si="0"/>
        <v>578</v>
      </c>
      <c r="B77" s="40">
        <v>2</v>
      </c>
      <c r="C77" s="40">
        <v>66</v>
      </c>
      <c r="D77" s="41" t="s">
        <v>1602</v>
      </c>
      <c r="E77" s="40" t="s">
        <v>1259</v>
      </c>
      <c r="F77" s="43" t="s">
        <v>1532</v>
      </c>
    </row>
    <row r="78" spans="1:6" ht="21">
      <c r="A78" s="40">
        <f t="shared" si="0"/>
        <v>579</v>
      </c>
      <c r="B78" s="40">
        <v>2</v>
      </c>
      <c r="C78" s="40">
        <v>67</v>
      </c>
      <c r="D78" s="41" t="s">
        <v>1603</v>
      </c>
      <c r="E78" s="40" t="s">
        <v>1259</v>
      </c>
      <c r="F78" s="43" t="s">
        <v>1532</v>
      </c>
    </row>
    <row r="79" spans="1:6" ht="21">
      <c r="A79" s="40">
        <f t="shared" si="0"/>
        <v>580</v>
      </c>
      <c r="B79" s="40">
        <v>2</v>
      </c>
      <c r="C79" s="40">
        <v>68</v>
      </c>
      <c r="D79" s="41" t="s">
        <v>1604</v>
      </c>
      <c r="E79" s="40" t="s">
        <v>1259</v>
      </c>
      <c r="F79" s="43" t="s">
        <v>1532</v>
      </c>
    </row>
    <row r="80" spans="1:6" ht="21">
      <c r="A80" s="40">
        <f t="shared" ref="A80:A144" si="3">B80*256+C80</f>
        <v>589</v>
      </c>
      <c r="B80" s="40">
        <v>2</v>
      </c>
      <c r="C80" s="40">
        <v>77</v>
      </c>
      <c r="D80" s="41" t="s">
        <v>1605</v>
      </c>
      <c r="E80" s="40" t="s">
        <v>1568</v>
      </c>
      <c r="F80" s="43" t="s">
        <v>1525</v>
      </c>
    </row>
    <row r="81" spans="1:6" ht="21">
      <c r="A81" s="40">
        <f t="shared" si="3"/>
        <v>590</v>
      </c>
      <c r="B81" s="40">
        <v>2</v>
      </c>
      <c r="C81" s="40">
        <v>78</v>
      </c>
      <c r="D81" s="41" t="s">
        <v>1606</v>
      </c>
      <c r="E81" s="40" t="s">
        <v>1259</v>
      </c>
      <c r="F81" s="43" t="s">
        <v>1532</v>
      </c>
    </row>
    <row r="82" spans="1:6" ht="21">
      <c r="A82" s="40">
        <f t="shared" si="3"/>
        <v>602</v>
      </c>
      <c r="B82" s="40">
        <v>2</v>
      </c>
      <c r="C82" s="40">
        <v>90</v>
      </c>
      <c r="D82" s="41" t="s">
        <v>1607</v>
      </c>
      <c r="E82" s="40" t="s">
        <v>1259</v>
      </c>
      <c r="F82" s="43" t="s">
        <v>1532</v>
      </c>
    </row>
    <row r="83" spans="1:6" ht="21">
      <c r="A83" s="40">
        <f t="shared" si="3"/>
        <v>603</v>
      </c>
      <c r="B83" s="40">
        <v>2</v>
      </c>
      <c r="C83" s="40">
        <v>91</v>
      </c>
      <c r="D83" s="41" t="s">
        <v>1608</v>
      </c>
      <c r="E83" s="40" t="s">
        <v>1259</v>
      </c>
      <c r="F83" s="43" t="s">
        <v>1532</v>
      </c>
    </row>
    <row r="84" spans="1:6" ht="21">
      <c r="A84" s="40">
        <f t="shared" si="3"/>
        <v>604</v>
      </c>
      <c r="B84" s="40">
        <v>2</v>
      </c>
      <c r="C84" s="40">
        <v>92</v>
      </c>
      <c r="D84" s="41" t="s">
        <v>1609</v>
      </c>
      <c r="E84" s="40" t="s">
        <v>1568</v>
      </c>
      <c r="F84" s="43" t="s">
        <v>1525</v>
      </c>
    </row>
    <row r="85" spans="1:6" ht="21">
      <c r="A85" s="40">
        <f t="shared" si="3"/>
        <v>605</v>
      </c>
      <c r="B85" s="40">
        <v>2</v>
      </c>
      <c r="C85" s="40">
        <v>93</v>
      </c>
      <c r="D85" s="41" t="s">
        <v>1610</v>
      </c>
      <c r="E85" s="40" t="s">
        <v>1568</v>
      </c>
      <c r="F85" s="43" t="s">
        <v>1525</v>
      </c>
    </row>
    <row r="86" spans="1:6" ht="21">
      <c r="A86" s="40">
        <f t="shared" si="3"/>
        <v>606</v>
      </c>
      <c r="B86" s="40">
        <v>2</v>
      </c>
      <c r="C86" s="40">
        <v>94</v>
      </c>
      <c r="D86" s="41" t="s">
        <v>1611</v>
      </c>
      <c r="E86" s="40" t="s">
        <v>1568</v>
      </c>
      <c r="F86" s="43" t="s">
        <v>1525</v>
      </c>
    </row>
    <row r="87" spans="1:6" ht="21">
      <c r="A87" s="40">
        <f t="shared" si="3"/>
        <v>607</v>
      </c>
      <c r="B87" s="40">
        <v>2</v>
      </c>
      <c r="C87" s="40">
        <v>95</v>
      </c>
      <c r="D87" s="41" t="s">
        <v>1612</v>
      </c>
      <c r="E87" s="40" t="s">
        <v>1568</v>
      </c>
      <c r="F87" s="43" t="s">
        <v>1525</v>
      </c>
    </row>
    <row r="88" spans="1:6" ht="21">
      <c r="A88" s="40">
        <f t="shared" si="3"/>
        <v>608</v>
      </c>
      <c r="B88" s="40">
        <v>2</v>
      </c>
      <c r="C88" s="40">
        <v>96</v>
      </c>
      <c r="D88" s="41" t="s">
        <v>1613</v>
      </c>
      <c r="E88" s="40" t="s">
        <v>1568</v>
      </c>
      <c r="F88" s="43" t="s">
        <v>1525</v>
      </c>
    </row>
    <row r="89" spans="1:6" ht="21">
      <c r="A89" s="40">
        <f t="shared" si="3"/>
        <v>609</v>
      </c>
      <c r="B89" s="40">
        <v>2</v>
      </c>
      <c r="C89" s="40">
        <v>97</v>
      </c>
      <c r="D89" s="41" t="s">
        <v>1614</v>
      </c>
      <c r="E89" s="40" t="s">
        <v>1568</v>
      </c>
      <c r="F89" s="43" t="s">
        <v>1525</v>
      </c>
    </row>
    <row r="90" spans="1:6" ht="21">
      <c r="A90" s="40">
        <f t="shared" si="3"/>
        <v>610</v>
      </c>
      <c r="B90" s="40">
        <v>2</v>
      </c>
      <c r="C90" s="40">
        <v>98</v>
      </c>
      <c r="D90" s="41" t="s">
        <v>1615</v>
      </c>
      <c r="E90" s="40" t="s">
        <v>1568</v>
      </c>
      <c r="F90" s="43" t="s">
        <v>1525</v>
      </c>
    </row>
    <row r="91" spans="1:6" ht="21">
      <c r="A91" s="40">
        <f t="shared" si="3"/>
        <v>611</v>
      </c>
      <c r="B91" s="40">
        <v>2</v>
      </c>
      <c r="C91" s="40">
        <v>99</v>
      </c>
      <c r="D91" s="41" t="s">
        <v>1616</v>
      </c>
      <c r="E91" s="40" t="s">
        <v>1568</v>
      </c>
      <c r="F91" s="43" t="s">
        <v>1525</v>
      </c>
    </row>
    <row r="92" spans="1:6" ht="21">
      <c r="A92" s="40">
        <f t="shared" si="3"/>
        <v>612</v>
      </c>
      <c r="B92" s="40">
        <v>2</v>
      </c>
      <c r="C92" s="40">
        <v>100</v>
      </c>
      <c r="D92" s="41" t="s">
        <v>1617</v>
      </c>
      <c r="E92" s="40" t="s">
        <v>1568</v>
      </c>
      <c r="F92" s="43" t="s">
        <v>1525</v>
      </c>
    </row>
    <row r="93" spans="1:6" ht="21">
      <c r="A93" s="40">
        <f t="shared" si="3"/>
        <v>613</v>
      </c>
      <c r="B93" s="40">
        <v>2</v>
      </c>
      <c r="C93" s="40">
        <v>101</v>
      </c>
      <c r="D93" s="41" t="s">
        <v>1618</v>
      </c>
      <c r="E93" s="40" t="s">
        <v>1568</v>
      </c>
      <c r="F93" s="43" t="s">
        <v>1525</v>
      </c>
    </row>
    <row r="94" spans="1:6" ht="21">
      <c r="A94" s="40">
        <f t="shared" si="3"/>
        <v>622</v>
      </c>
      <c r="B94" s="40">
        <v>2</v>
      </c>
      <c r="C94" s="40">
        <v>110</v>
      </c>
      <c r="D94" s="41" t="s">
        <v>1619</v>
      </c>
      <c r="E94" s="40" t="s">
        <v>1568</v>
      </c>
      <c r="F94" s="43" t="s">
        <v>1525</v>
      </c>
    </row>
    <row r="95" spans="1:6" ht="21">
      <c r="A95" s="40">
        <f t="shared" si="3"/>
        <v>623</v>
      </c>
      <c r="B95" s="40">
        <v>2</v>
      </c>
      <c r="C95" s="40">
        <v>111</v>
      </c>
      <c r="D95" s="41" t="s">
        <v>1620</v>
      </c>
      <c r="E95" s="40" t="s">
        <v>1568</v>
      </c>
      <c r="F95" s="43" t="s">
        <v>1525</v>
      </c>
    </row>
    <row r="96" spans="1:6" ht="21">
      <c r="A96" s="40">
        <f t="shared" si="3"/>
        <v>624</v>
      </c>
      <c r="B96" s="40">
        <v>2</v>
      </c>
      <c r="C96" s="40">
        <v>112</v>
      </c>
      <c r="D96" s="41" t="s">
        <v>1621</v>
      </c>
      <c r="E96" s="40" t="s">
        <v>1568</v>
      </c>
      <c r="F96" s="43" t="s">
        <v>1525</v>
      </c>
    </row>
    <row r="97" spans="1:6" ht="21">
      <c r="A97" s="40">
        <f t="shared" si="3"/>
        <v>625</v>
      </c>
      <c r="B97" s="40">
        <v>2</v>
      </c>
      <c r="C97" s="40">
        <v>113</v>
      </c>
      <c r="D97" s="41" t="s">
        <v>1622</v>
      </c>
      <c r="E97" s="40" t="s">
        <v>1568</v>
      </c>
      <c r="F97" s="43" t="s">
        <v>1525</v>
      </c>
    </row>
    <row r="98" spans="1:6" ht="21">
      <c r="A98" s="40">
        <f t="shared" si="3"/>
        <v>626</v>
      </c>
      <c r="B98" s="40">
        <v>2</v>
      </c>
      <c r="C98" s="40">
        <v>114</v>
      </c>
      <c r="D98" s="41" t="s">
        <v>1623</v>
      </c>
      <c r="E98" s="40" t="s">
        <v>1568</v>
      </c>
      <c r="F98" s="43" t="s">
        <v>1525</v>
      </c>
    </row>
    <row r="99" spans="1:6" ht="21">
      <c r="A99" s="40">
        <f t="shared" si="3"/>
        <v>627</v>
      </c>
      <c r="B99" s="40">
        <v>2</v>
      </c>
      <c r="C99" s="40">
        <v>115</v>
      </c>
      <c r="D99" s="41" t="s">
        <v>1624</v>
      </c>
      <c r="E99" s="40" t="s">
        <v>1568</v>
      </c>
      <c r="F99" s="43" t="s">
        <v>1525</v>
      </c>
    </row>
    <row r="100" spans="1:6" ht="21">
      <c r="A100" s="40">
        <f t="shared" si="3"/>
        <v>628</v>
      </c>
      <c r="B100" s="40">
        <v>2</v>
      </c>
      <c r="C100" s="40">
        <v>116</v>
      </c>
      <c r="D100" s="41" t="s">
        <v>1625</v>
      </c>
      <c r="E100" s="40" t="s">
        <v>1568</v>
      </c>
      <c r="F100" s="43" t="s">
        <v>1525</v>
      </c>
    </row>
    <row r="101" spans="1:6" ht="21">
      <c r="A101" s="40">
        <f t="shared" si="3"/>
        <v>629</v>
      </c>
      <c r="B101" s="40">
        <v>2</v>
      </c>
      <c r="C101" s="40">
        <v>117</v>
      </c>
      <c r="D101" s="41" t="s">
        <v>1626</v>
      </c>
      <c r="E101" s="40" t="s">
        <v>1568</v>
      </c>
      <c r="F101" s="43" t="s">
        <v>1525</v>
      </c>
    </row>
    <row r="102" spans="1:6" ht="21">
      <c r="A102" s="40">
        <f t="shared" si="3"/>
        <v>638</v>
      </c>
      <c r="B102" s="40">
        <v>2</v>
      </c>
      <c r="C102" s="40">
        <v>126</v>
      </c>
      <c r="D102" s="41" t="s">
        <v>1627</v>
      </c>
      <c r="E102" s="40" t="s">
        <v>1259</v>
      </c>
      <c r="F102" s="43" t="s">
        <v>1532</v>
      </c>
    </row>
    <row r="103" spans="1:6" ht="21">
      <c r="A103" s="40">
        <f t="shared" si="3"/>
        <v>639</v>
      </c>
      <c r="B103" s="40">
        <v>2</v>
      </c>
      <c r="C103" s="40">
        <v>127</v>
      </c>
      <c r="D103" s="41" t="s">
        <v>1628</v>
      </c>
      <c r="E103" s="40" t="s">
        <v>1259</v>
      </c>
      <c r="F103" s="43" t="s">
        <v>1532</v>
      </c>
    </row>
    <row r="104" spans="1:6" ht="21">
      <c r="A104" s="40">
        <f t="shared" si="3"/>
        <v>640</v>
      </c>
      <c r="B104" s="40">
        <v>2</v>
      </c>
      <c r="C104" s="40">
        <v>128</v>
      </c>
      <c r="D104" s="41" t="s">
        <v>1629</v>
      </c>
      <c r="E104" s="40" t="s">
        <v>1259</v>
      </c>
      <c r="F104" s="43" t="s">
        <v>1532</v>
      </c>
    </row>
    <row r="105" spans="1:6" ht="21">
      <c r="A105" s="40">
        <f t="shared" si="3"/>
        <v>641</v>
      </c>
      <c r="B105" s="40">
        <v>2</v>
      </c>
      <c r="C105" s="40">
        <v>129</v>
      </c>
      <c r="D105" s="41" t="s">
        <v>1630</v>
      </c>
      <c r="E105" s="40" t="s">
        <v>1259</v>
      </c>
      <c r="F105" s="43" t="s">
        <v>1532</v>
      </c>
    </row>
    <row r="106" spans="1:6" ht="21">
      <c r="A106" s="40">
        <f t="shared" si="3"/>
        <v>642</v>
      </c>
      <c r="B106" s="40">
        <v>2</v>
      </c>
      <c r="C106" s="40">
        <v>130</v>
      </c>
      <c r="D106" s="41" t="s">
        <v>1631</v>
      </c>
      <c r="E106" s="40" t="s">
        <v>1259</v>
      </c>
      <c r="F106" s="43" t="s">
        <v>1532</v>
      </c>
    </row>
    <row r="107" spans="1:6" ht="21">
      <c r="A107" s="40">
        <f t="shared" si="3"/>
        <v>643</v>
      </c>
      <c r="B107" s="40">
        <v>2</v>
      </c>
      <c r="C107" s="40">
        <v>131</v>
      </c>
      <c r="D107" s="41" t="s">
        <v>1632</v>
      </c>
      <c r="E107" s="40" t="s">
        <v>1259</v>
      </c>
      <c r="F107" s="43" t="s">
        <v>1532</v>
      </c>
    </row>
    <row r="108" spans="1:6" ht="21">
      <c r="A108" s="40">
        <f t="shared" si="3"/>
        <v>644</v>
      </c>
      <c r="B108" s="40">
        <v>2</v>
      </c>
      <c r="C108" s="40">
        <v>132</v>
      </c>
      <c r="D108" s="41" t="s">
        <v>1633</v>
      </c>
      <c r="E108" s="40" t="s">
        <v>1259</v>
      </c>
      <c r="F108" s="43" t="s">
        <v>1532</v>
      </c>
    </row>
    <row r="109" spans="1:6" ht="21">
      <c r="A109" s="40">
        <f t="shared" si="3"/>
        <v>645</v>
      </c>
      <c r="B109" s="40">
        <v>2</v>
      </c>
      <c r="C109" s="40">
        <v>133</v>
      </c>
      <c r="D109" s="41" t="s">
        <v>1634</v>
      </c>
      <c r="E109" s="40" t="s">
        <v>1259</v>
      </c>
      <c r="F109" s="43" t="s">
        <v>1532</v>
      </c>
    </row>
    <row r="110" spans="1:6" ht="21">
      <c r="A110" s="40">
        <f t="shared" si="3"/>
        <v>654</v>
      </c>
      <c r="B110" s="40">
        <v>2</v>
      </c>
      <c r="C110" s="40">
        <v>142</v>
      </c>
      <c r="D110" s="41" t="s">
        <v>1635</v>
      </c>
      <c r="E110" s="40" t="s">
        <v>1259</v>
      </c>
      <c r="F110" s="43" t="s">
        <v>1532</v>
      </c>
    </row>
    <row r="111" spans="1:6" ht="21">
      <c r="A111" s="40">
        <f t="shared" si="3"/>
        <v>655</v>
      </c>
      <c r="B111" s="40">
        <v>2</v>
      </c>
      <c r="C111" s="40">
        <v>143</v>
      </c>
      <c r="D111" s="41" t="s">
        <v>1636</v>
      </c>
      <c r="E111" s="40" t="s">
        <v>1259</v>
      </c>
      <c r="F111" s="43" t="s">
        <v>1532</v>
      </c>
    </row>
    <row r="112" spans="1:6" ht="21">
      <c r="A112" s="40">
        <f t="shared" si="3"/>
        <v>656</v>
      </c>
      <c r="B112" s="40">
        <v>2</v>
      </c>
      <c r="C112" s="40">
        <v>144</v>
      </c>
      <c r="D112" s="41" t="s">
        <v>1637</v>
      </c>
      <c r="E112" s="40" t="s">
        <v>1259</v>
      </c>
      <c r="F112" s="43" t="s">
        <v>1532</v>
      </c>
    </row>
    <row r="113" spans="1:6" ht="21">
      <c r="A113" s="40">
        <f t="shared" si="3"/>
        <v>657</v>
      </c>
      <c r="B113" s="40">
        <v>2</v>
      </c>
      <c r="C113" s="40">
        <v>145</v>
      </c>
      <c r="D113" s="41" t="s">
        <v>1638</v>
      </c>
      <c r="E113" s="40" t="s">
        <v>1259</v>
      </c>
      <c r="F113" s="43" t="s">
        <v>1532</v>
      </c>
    </row>
    <row r="114" spans="1:6" ht="21">
      <c r="A114" s="40">
        <f t="shared" si="3"/>
        <v>658</v>
      </c>
      <c r="B114" s="40">
        <v>2</v>
      </c>
      <c r="C114" s="40">
        <v>146</v>
      </c>
      <c r="D114" s="41" t="s">
        <v>1639</v>
      </c>
      <c r="E114" s="40" t="s">
        <v>1259</v>
      </c>
      <c r="F114" s="43" t="s">
        <v>1532</v>
      </c>
    </row>
    <row r="115" spans="1:6" ht="21">
      <c r="A115" s="40">
        <f t="shared" si="3"/>
        <v>659</v>
      </c>
      <c r="B115" s="40">
        <v>2</v>
      </c>
      <c r="C115" s="40">
        <v>147</v>
      </c>
      <c r="D115" s="41" t="s">
        <v>1640</v>
      </c>
      <c r="E115" s="40" t="s">
        <v>1259</v>
      </c>
      <c r="F115" s="43" t="s">
        <v>1532</v>
      </c>
    </row>
    <row r="116" spans="1:6" ht="21">
      <c r="A116" s="40">
        <f t="shared" si="3"/>
        <v>660</v>
      </c>
      <c r="B116" s="40">
        <v>2</v>
      </c>
      <c r="C116" s="40">
        <v>148</v>
      </c>
      <c r="D116" s="41" t="s">
        <v>1641</v>
      </c>
      <c r="E116" s="40" t="s">
        <v>1259</v>
      </c>
      <c r="F116" s="43" t="s">
        <v>1532</v>
      </c>
    </row>
    <row r="117" spans="1:6" ht="21">
      <c r="A117" s="40">
        <f t="shared" si="3"/>
        <v>661</v>
      </c>
      <c r="B117" s="40">
        <v>2</v>
      </c>
      <c r="C117" s="40">
        <v>149</v>
      </c>
      <c r="D117" s="41" t="s">
        <v>1642</v>
      </c>
      <c r="E117" s="40" t="s">
        <v>1259</v>
      </c>
      <c r="F117" s="43" t="s">
        <v>1532</v>
      </c>
    </row>
    <row r="118" spans="1:6" ht="21">
      <c r="A118" s="40">
        <f t="shared" si="3"/>
        <v>677</v>
      </c>
      <c r="B118" s="40">
        <v>2</v>
      </c>
      <c r="C118" s="40">
        <v>165</v>
      </c>
      <c r="D118" s="41" t="s">
        <v>1643</v>
      </c>
      <c r="E118" s="40" t="s">
        <v>1568</v>
      </c>
      <c r="F118" s="43" t="s">
        <v>1525</v>
      </c>
    </row>
    <row r="119" spans="1:6" ht="21">
      <c r="A119" s="40">
        <f t="shared" si="3"/>
        <v>678</v>
      </c>
      <c r="B119" s="40">
        <v>2</v>
      </c>
      <c r="C119" s="40">
        <v>166</v>
      </c>
      <c r="D119" s="41" t="s">
        <v>1644</v>
      </c>
      <c r="E119" s="40" t="s">
        <v>1568</v>
      </c>
      <c r="F119" s="43" t="s">
        <v>1525</v>
      </c>
    </row>
    <row r="120" spans="1:6" ht="21">
      <c r="A120" s="40">
        <f t="shared" si="3"/>
        <v>680</v>
      </c>
      <c r="B120" s="40">
        <v>2</v>
      </c>
      <c r="C120" s="40">
        <v>168</v>
      </c>
      <c r="D120" s="41" t="s">
        <v>1645</v>
      </c>
      <c r="E120" s="40" t="s">
        <v>1568</v>
      </c>
      <c r="F120" s="43" t="s">
        <v>1525</v>
      </c>
    </row>
    <row r="121" spans="1:6" ht="21">
      <c r="A121" s="40">
        <f t="shared" si="3"/>
        <v>681</v>
      </c>
      <c r="B121" s="40">
        <v>2</v>
      </c>
      <c r="C121" s="40">
        <v>169</v>
      </c>
      <c r="D121" s="41" t="s">
        <v>1646</v>
      </c>
      <c r="E121" s="42" t="s">
        <v>88</v>
      </c>
      <c r="F121" s="43" t="s">
        <v>1532</v>
      </c>
    </row>
    <row r="122" spans="1:6" ht="21">
      <c r="A122" s="40">
        <f t="shared" si="3"/>
        <v>682</v>
      </c>
      <c r="B122" s="40">
        <v>2</v>
      </c>
      <c r="C122" s="40">
        <v>170</v>
      </c>
      <c r="D122" s="41" t="s">
        <v>1647</v>
      </c>
      <c r="E122" s="42" t="s">
        <v>88</v>
      </c>
      <c r="F122" s="43" t="s">
        <v>1532</v>
      </c>
    </row>
    <row r="123" spans="1:6" ht="21">
      <c r="A123" s="40">
        <f t="shared" si="3"/>
        <v>690</v>
      </c>
      <c r="B123" s="40">
        <v>2</v>
      </c>
      <c r="C123" s="40">
        <v>178</v>
      </c>
      <c r="D123" s="41" t="s">
        <v>1648</v>
      </c>
      <c r="E123" s="42" t="s">
        <v>88</v>
      </c>
      <c r="F123" s="43" t="s">
        <v>1522</v>
      </c>
    </row>
    <row r="124" spans="1:6" ht="21">
      <c r="A124" s="40">
        <f t="shared" si="3"/>
        <v>691</v>
      </c>
      <c r="B124" s="40">
        <v>2</v>
      </c>
      <c r="C124" s="40">
        <v>179</v>
      </c>
      <c r="D124" s="41" t="s">
        <v>1649</v>
      </c>
      <c r="E124" s="40" t="s">
        <v>1568</v>
      </c>
      <c r="F124" s="43" t="s">
        <v>1525</v>
      </c>
    </row>
    <row r="125" spans="1:6" ht="21">
      <c r="A125" s="40">
        <f t="shared" si="3"/>
        <v>692</v>
      </c>
      <c r="B125" s="40">
        <v>2</v>
      </c>
      <c r="C125" s="40">
        <v>180</v>
      </c>
      <c r="D125" s="41" t="s">
        <v>1650</v>
      </c>
      <c r="E125" s="40" t="s">
        <v>1568</v>
      </c>
      <c r="F125" s="43" t="s">
        <v>1525</v>
      </c>
    </row>
    <row r="126" spans="1:6" ht="21">
      <c r="A126" s="40">
        <f t="shared" si="3"/>
        <v>693</v>
      </c>
      <c r="B126" s="40">
        <v>2</v>
      </c>
      <c r="C126" s="40">
        <v>181</v>
      </c>
      <c r="D126" s="41" t="s">
        <v>1651</v>
      </c>
      <c r="E126" s="40" t="s">
        <v>1568</v>
      </c>
      <c r="F126" s="43" t="s">
        <v>1525</v>
      </c>
    </row>
    <row r="127" spans="1:6" ht="21">
      <c r="A127" s="40">
        <f t="shared" si="3"/>
        <v>694</v>
      </c>
      <c r="B127" s="40">
        <v>2</v>
      </c>
      <c r="C127" s="40">
        <v>182</v>
      </c>
      <c r="D127" s="41" t="s">
        <v>1652</v>
      </c>
      <c r="E127" s="42" t="s">
        <v>88</v>
      </c>
      <c r="F127" s="43" t="s">
        <v>1525</v>
      </c>
    </row>
    <row r="128" spans="1:6" ht="21">
      <c r="A128" s="40">
        <f t="shared" si="3"/>
        <v>695</v>
      </c>
      <c r="B128" s="40">
        <v>2</v>
      </c>
      <c r="C128" s="40">
        <v>183</v>
      </c>
      <c r="D128" s="41" t="s">
        <v>1653</v>
      </c>
      <c r="E128" s="42" t="s">
        <v>1538</v>
      </c>
      <c r="F128" s="43" t="s">
        <v>1525</v>
      </c>
    </row>
    <row r="129" spans="1:6" ht="21">
      <c r="A129" s="40">
        <f t="shared" si="3"/>
        <v>696</v>
      </c>
      <c r="B129" s="40">
        <v>2</v>
      </c>
      <c r="C129" s="40">
        <v>184</v>
      </c>
      <c r="D129" s="41" t="s">
        <v>1654</v>
      </c>
      <c r="E129" s="42" t="s">
        <v>1538</v>
      </c>
      <c r="F129" s="43" t="s">
        <v>1525</v>
      </c>
    </row>
    <row r="130" spans="1:6" ht="21">
      <c r="A130" s="40">
        <f t="shared" si="3"/>
        <v>697</v>
      </c>
      <c r="B130" s="40">
        <v>2</v>
      </c>
      <c r="C130" s="40">
        <v>185</v>
      </c>
      <c r="D130" s="41" t="s">
        <v>1655</v>
      </c>
      <c r="E130" s="42" t="s">
        <v>1538</v>
      </c>
      <c r="F130" s="43" t="s">
        <v>1525</v>
      </c>
    </row>
    <row r="131" spans="1:6" ht="21">
      <c r="A131" s="40">
        <f t="shared" si="3"/>
        <v>698</v>
      </c>
      <c r="B131" s="40">
        <v>2</v>
      </c>
      <c r="C131" s="40">
        <v>186</v>
      </c>
      <c r="D131" s="41" t="s">
        <v>1656</v>
      </c>
      <c r="E131" s="42" t="s">
        <v>1538</v>
      </c>
      <c r="F131" s="43" t="s">
        <v>1525</v>
      </c>
    </row>
    <row r="132" spans="1:6" ht="21">
      <c r="A132" s="40">
        <f t="shared" si="3"/>
        <v>699</v>
      </c>
      <c r="B132" s="40">
        <v>2</v>
      </c>
      <c r="C132" s="40">
        <v>187</v>
      </c>
      <c r="D132" s="41" t="s">
        <v>1657</v>
      </c>
      <c r="E132" s="42" t="s">
        <v>1538</v>
      </c>
      <c r="F132" s="43" t="s">
        <v>1525</v>
      </c>
    </row>
    <row r="133" spans="1:6" ht="21">
      <c r="A133" s="40">
        <f t="shared" si="3"/>
        <v>700</v>
      </c>
      <c r="B133" s="40">
        <v>2</v>
      </c>
      <c r="C133" s="40">
        <v>188</v>
      </c>
      <c r="D133" s="41" t="s">
        <v>1658</v>
      </c>
      <c r="E133" s="40" t="s">
        <v>1259</v>
      </c>
      <c r="F133" s="43" t="s">
        <v>1532</v>
      </c>
    </row>
    <row r="134" spans="1:6" ht="21">
      <c r="A134" s="44">
        <f t="shared" si="3"/>
        <v>768</v>
      </c>
      <c r="B134" s="44">
        <v>3</v>
      </c>
      <c r="C134" s="44">
        <v>0</v>
      </c>
      <c r="D134" s="45" t="s">
        <v>1659</v>
      </c>
      <c r="E134" s="44" t="s">
        <v>88</v>
      </c>
      <c r="F134" s="44" t="s">
        <v>1522</v>
      </c>
    </row>
    <row r="135" spans="1:6" ht="21">
      <c r="A135" s="44">
        <f t="shared" si="3"/>
        <v>769</v>
      </c>
      <c r="B135" s="44">
        <v>3</v>
      </c>
      <c r="C135" s="44">
        <v>1</v>
      </c>
      <c r="D135" s="45" t="s">
        <v>1660</v>
      </c>
      <c r="E135" s="44" t="s">
        <v>88</v>
      </c>
      <c r="F135" s="44" t="s">
        <v>1522</v>
      </c>
    </row>
    <row r="136" spans="1:6" ht="21">
      <c r="A136" s="44">
        <f t="shared" si="3"/>
        <v>770</v>
      </c>
      <c r="B136" s="44">
        <v>3</v>
      </c>
      <c r="C136" s="44">
        <v>2</v>
      </c>
      <c r="D136" s="45" t="s">
        <v>1661</v>
      </c>
      <c r="E136" s="44" t="s">
        <v>88</v>
      </c>
      <c r="F136" s="44" t="s">
        <v>1522</v>
      </c>
    </row>
    <row r="137" spans="1:6" ht="21">
      <c r="A137" s="44">
        <f t="shared" si="3"/>
        <v>771</v>
      </c>
      <c r="B137" s="44">
        <v>3</v>
      </c>
      <c r="C137" s="44">
        <v>3</v>
      </c>
      <c r="D137" s="45" t="s">
        <v>1662</v>
      </c>
      <c r="E137" s="44" t="s">
        <v>88</v>
      </c>
      <c r="F137" s="44" t="s">
        <v>1522</v>
      </c>
    </row>
    <row r="138" spans="1:6" ht="21">
      <c r="A138" s="44">
        <f t="shared" si="3"/>
        <v>772</v>
      </c>
      <c r="B138" s="44">
        <v>3</v>
      </c>
      <c r="C138" s="44">
        <v>4</v>
      </c>
      <c r="D138" s="46" t="s">
        <v>1663</v>
      </c>
      <c r="E138" s="44" t="s">
        <v>1255</v>
      </c>
      <c r="F138" s="47" t="s">
        <v>1525</v>
      </c>
    </row>
    <row r="139" spans="1:6" ht="21">
      <c r="A139" s="44">
        <f t="shared" si="3"/>
        <v>773</v>
      </c>
      <c r="B139" s="44">
        <v>3</v>
      </c>
      <c r="C139" s="44">
        <v>5</v>
      </c>
      <c r="D139" s="46" t="s">
        <v>1664</v>
      </c>
      <c r="E139" s="44" t="s">
        <v>1255</v>
      </c>
      <c r="F139" s="47" t="s">
        <v>1525</v>
      </c>
    </row>
    <row r="140" spans="1:6" ht="21">
      <c r="A140" s="44">
        <f t="shared" si="3"/>
        <v>774</v>
      </c>
      <c r="B140" s="44">
        <v>3</v>
      </c>
      <c r="C140" s="44">
        <v>6</v>
      </c>
      <c r="D140" s="46" t="s">
        <v>1665</v>
      </c>
      <c r="E140" s="44" t="s">
        <v>1255</v>
      </c>
      <c r="F140" s="47" t="s">
        <v>1525</v>
      </c>
    </row>
    <row r="141" spans="1:6" ht="21">
      <c r="A141" s="44">
        <f t="shared" si="3"/>
        <v>775</v>
      </c>
      <c r="B141" s="44">
        <v>3</v>
      </c>
      <c r="C141" s="44">
        <v>7</v>
      </c>
      <c r="D141" s="46" t="s">
        <v>1666</v>
      </c>
      <c r="E141" s="44" t="s">
        <v>1255</v>
      </c>
      <c r="F141" s="47" t="s">
        <v>1525</v>
      </c>
    </row>
    <row r="142" spans="1:6" ht="21">
      <c r="A142" s="44">
        <f t="shared" si="3"/>
        <v>776</v>
      </c>
      <c r="B142" s="44">
        <v>3</v>
      </c>
      <c r="C142" s="44">
        <v>8</v>
      </c>
      <c r="D142" s="46" t="s">
        <v>1667</v>
      </c>
      <c r="E142" s="44" t="s">
        <v>1255</v>
      </c>
      <c r="F142" s="47" t="s">
        <v>1525</v>
      </c>
    </row>
    <row r="143" spans="1:6" ht="21">
      <c r="A143" s="44">
        <f t="shared" si="3"/>
        <v>777</v>
      </c>
      <c r="B143" s="44">
        <v>3</v>
      </c>
      <c r="C143" s="44">
        <v>9</v>
      </c>
      <c r="D143" s="46" t="s">
        <v>1668</v>
      </c>
      <c r="E143" s="44" t="s">
        <v>1255</v>
      </c>
      <c r="F143" s="47" t="s">
        <v>1525</v>
      </c>
    </row>
    <row r="144" spans="1:6" ht="21">
      <c r="A144" s="44">
        <f t="shared" si="3"/>
        <v>778</v>
      </c>
      <c r="B144" s="44">
        <v>3</v>
      </c>
      <c r="C144" s="44">
        <v>10</v>
      </c>
      <c r="D144" s="46" t="s">
        <v>1669</v>
      </c>
      <c r="E144" s="44" t="s">
        <v>1255</v>
      </c>
      <c r="F144" s="47" t="s">
        <v>1525</v>
      </c>
    </row>
    <row r="145" spans="1:6" ht="21">
      <c r="A145" s="44">
        <f t="shared" ref="A145:A208" si="4">B145*256+C145</f>
        <v>779</v>
      </c>
      <c r="B145" s="44">
        <v>3</v>
      </c>
      <c r="C145" s="44">
        <v>11</v>
      </c>
      <c r="D145" s="46" t="s">
        <v>1670</v>
      </c>
      <c r="E145" s="44" t="s">
        <v>1255</v>
      </c>
      <c r="F145" s="47" t="s">
        <v>1525</v>
      </c>
    </row>
    <row r="146" spans="1:6" ht="21">
      <c r="A146" s="44">
        <f t="shared" si="4"/>
        <v>780</v>
      </c>
      <c r="B146" s="44">
        <v>3</v>
      </c>
      <c r="C146" s="44">
        <v>12</v>
      </c>
      <c r="D146" s="46" t="s">
        <v>1671</v>
      </c>
      <c r="E146" s="44" t="s">
        <v>1255</v>
      </c>
      <c r="F146" s="47" t="s">
        <v>1525</v>
      </c>
    </row>
    <row r="147" spans="1:6" ht="21">
      <c r="A147" s="44">
        <f t="shared" si="4"/>
        <v>781</v>
      </c>
      <c r="B147" s="44">
        <v>3</v>
      </c>
      <c r="C147" s="44">
        <v>13</v>
      </c>
      <c r="D147" s="46" t="s">
        <v>1672</v>
      </c>
      <c r="E147" s="44" t="s">
        <v>1255</v>
      </c>
      <c r="F147" s="47" t="s">
        <v>1525</v>
      </c>
    </row>
    <row r="148" spans="1:6" ht="21">
      <c r="A148" s="44">
        <f t="shared" si="4"/>
        <v>782</v>
      </c>
      <c r="B148" s="44">
        <v>3</v>
      </c>
      <c r="C148" s="44">
        <v>14</v>
      </c>
      <c r="D148" s="46" t="s">
        <v>1673</v>
      </c>
      <c r="E148" s="44" t="s">
        <v>1255</v>
      </c>
      <c r="F148" s="47" t="s">
        <v>1525</v>
      </c>
    </row>
    <row r="149" spans="1:6" ht="21">
      <c r="A149" s="44">
        <f t="shared" si="4"/>
        <v>791</v>
      </c>
      <c r="B149" s="44">
        <v>3</v>
      </c>
      <c r="C149" s="44">
        <v>23</v>
      </c>
      <c r="D149" s="46" t="s">
        <v>1674</v>
      </c>
      <c r="E149" s="44" t="s">
        <v>1255</v>
      </c>
      <c r="F149" s="47" t="s">
        <v>1525</v>
      </c>
    </row>
    <row r="150" spans="1:6" ht="21">
      <c r="A150" s="44">
        <f t="shared" si="4"/>
        <v>792</v>
      </c>
      <c r="B150" s="44">
        <v>3</v>
      </c>
      <c r="C150" s="44">
        <v>24</v>
      </c>
      <c r="D150" s="46" t="s">
        <v>1675</v>
      </c>
      <c r="E150" s="44" t="s">
        <v>1255</v>
      </c>
      <c r="F150" s="47" t="s">
        <v>1525</v>
      </c>
    </row>
    <row r="151" spans="1:6" ht="21">
      <c r="A151" s="44">
        <f t="shared" si="4"/>
        <v>793</v>
      </c>
      <c r="B151" s="44">
        <v>3</v>
      </c>
      <c r="C151" s="44">
        <v>25</v>
      </c>
      <c r="D151" s="46" t="s">
        <v>1676</v>
      </c>
      <c r="E151" s="44" t="s">
        <v>1255</v>
      </c>
      <c r="F151" s="47" t="s">
        <v>1525</v>
      </c>
    </row>
    <row r="152" spans="1:6" ht="21">
      <c r="A152" s="44">
        <f t="shared" si="4"/>
        <v>794</v>
      </c>
      <c r="B152" s="44">
        <v>3</v>
      </c>
      <c r="C152" s="44">
        <v>26</v>
      </c>
      <c r="D152" s="46" t="s">
        <v>1677</v>
      </c>
      <c r="E152" s="44" t="s">
        <v>1255</v>
      </c>
      <c r="F152" s="47" t="s">
        <v>1525</v>
      </c>
    </row>
    <row r="153" spans="1:6" ht="21">
      <c r="A153" s="44">
        <f t="shared" si="4"/>
        <v>795</v>
      </c>
      <c r="B153" s="44">
        <v>3</v>
      </c>
      <c r="C153" s="44">
        <v>27</v>
      </c>
      <c r="D153" s="46" t="s">
        <v>1678</v>
      </c>
      <c r="E153" s="44" t="s">
        <v>1255</v>
      </c>
      <c r="F153" s="47" t="s">
        <v>1525</v>
      </c>
    </row>
    <row r="154" spans="1:6" ht="21">
      <c r="A154" s="44">
        <f t="shared" si="4"/>
        <v>796</v>
      </c>
      <c r="B154" s="44">
        <v>3</v>
      </c>
      <c r="C154" s="44">
        <v>28</v>
      </c>
      <c r="D154" s="46" t="s">
        <v>1679</v>
      </c>
      <c r="E154" s="44" t="s">
        <v>1255</v>
      </c>
      <c r="F154" s="47" t="s">
        <v>1525</v>
      </c>
    </row>
    <row r="155" spans="1:6" ht="21">
      <c r="A155" s="44">
        <f t="shared" si="4"/>
        <v>797</v>
      </c>
      <c r="B155" s="44">
        <v>3</v>
      </c>
      <c r="C155" s="44">
        <v>29</v>
      </c>
      <c r="D155" s="46" t="s">
        <v>1680</v>
      </c>
      <c r="E155" s="44" t="s">
        <v>1255</v>
      </c>
      <c r="F155" s="47" t="s">
        <v>1525</v>
      </c>
    </row>
    <row r="156" spans="1:6" ht="21">
      <c r="A156" s="44">
        <f t="shared" si="4"/>
        <v>798</v>
      </c>
      <c r="B156" s="44">
        <v>3</v>
      </c>
      <c r="C156" s="44">
        <v>30</v>
      </c>
      <c r="D156" s="46" t="s">
        <v>1681</v>
      </c>
      <c r="E156" s="44" t="s">
        <v>1255</v>
      </c>
      <c r="F156" s="47" t="s">
        <v>1525</v>
      </c>
    </row>
    <row r="157" spans="1:6" ht="21">
      <c r="A157" s="44">
        <f t="shared" si="4"/>
        <v>807</v>
      </c>
      <c r="B157" s="44">
        <v>3</v>
      </c>
      <c r="C157" s="44">
        <v>39</v>
      </c>
      <c r="D157" s="46" t="s">
        <v>1682</v>
      </c>
      <c r="E157" s="44" t="s">
        <v>1259</v>
      </c>
      <c r="F157" s="47" t="s">
        <v>1532</v>
      </c>
    </row>
    <row r="158" spans="1:6" ht="21">
      <c r="A158" s="44">
        <f t="shared" si="4"/>
        <v>808</v>
      </c>
      <c r="B158" s="44">
        <v>3</v>
      </c>
      <c r="C158" s="44">
        <v>40</v>
      </c>
      <c r="D158" s="46" t="s">
        <v>1683</v>
      </c>
      <c r="E158" s="44" t="s">
        <v>1259</v>
      </c>
      <c r="F158" s="47" t="s">
        <v>1532</v>
      </c>
    </row>
    <row r="159" spans="1:6" ht="21">
      <c r="A159" s="44">
        <f t="shared" si="4"/>
        <v>809</v>
      </c>
      <c r="B159" s="44">
        <v>3</v>
      </c>
      <c r="C159" s="44">
        <v>41</v>
      </c>
      <c r="D159" s="46" t="s">
        <v>1684</v>
      </c>
      <c r="E159" s="44" t="s">
        <v>1259</v>
      </c>
      <c r="F159" s="47" t="s">
        <v>1532</v>
      </c>
    </row>
    <row r="160" spans="1:6" ht="21">
      <c r="A160" s="44">
        <f t="shared" si="4"/>
        <v>810</v>
      </c>
      <c r="B160" s="44">
        <v>3</v>
      </c>
      <c r="C160" s="44">
        <v>42</v>
      </c>
      <c r="D160" s="46" t="s">
        <v>1685</v>
      </c>
      <c r="E160" s="44" t="s">
        <v>1259</v>
      </c>
      <c r="F160" s="47" t="s">
        <v>1532</v>
      </c>
    </row>
    <row r="161" spans="1:6" ht="21">
      <c r="A161" s="44">
        <f t="shared" si="4"/>
        <v>811</v>
      </c>
      <c r="B161" s="44">
        <v>3</v>
      </c>
      <c r="C161" s="44">
        <v>43</v>
      </c>
      <c r="D161" s="46" t="s">
        <v>1686</v>
      </c>
      <c r="E161" s="44" t="s">
        <v>1259</v>
      </c>
      <c r="F161" s="47" t="s">
        <v>1532</v>
      </c>
    </row>
    <row r="162" spans="1:6" ht="21">
      <c r="A162" s="44">
        <f t="shared" si="4"/>
        <v>812</v>
      </c>
      <c r="B162" s="44">
        <v>3</v>
      </c>
      <c r="C162" s="44">
        <v>44</v>
      </c>
      <c r="D162" s="46" t="s">
        <v>1687</v>
      </c>
      <c r="E162" s="44" t="s">
        <v>1259</v>
      </c>
      <c r="F162" s="47" t="s">
        <v>1532</v>
      </c>
    </row>
    <row r="163" spans="1:6" ht="21">
      <c r="A163" s="44">
        <f t="shared" si="4"/>
        <v>813</v>
      </c>
      <c r="B163" s="44">
        <v>3</v>
      </c>
      <c r="C163" s="44">
        <v>45</v>
      </c>
      <c r="D163" s="46" t="s">
        <v>1688</v>
      </c>
      <c r="E163" s="44" t="s">
        <v>1259</v>
      </c>
      <c r="F163" s="47" t="s">
        <v>1532</v>
      </c>
    </row>
    <row r="164" spans="1:6" ht="21">
      <c r="A164" s="44">
        <f t="shared" si="4"/>
        <v>814</v>
      </c>
      <c r="B164" s="44">
        <v>3</v>
      </c>
      <c r="C164" s="44">
        <v>46</v>
      </c>
      <c r="D164" s="46" t="s">
        <v>1689</v>
      </c>
      <c r="E164" s="44" t="s">
        <v>1259</v>
      </c>
      <c r="F164" s="47" t="s">
        <v>1532</v>
      </c>
    </row>
    <row r="165" spans="1:6" ht="21">
      <c r="A165" s="44">
        <f t="shared" si="4"/>
        <v>823</v>
      </c>
      <c r="B165" s="44">
        <v>3</v>
      </c>
      <c r="C165" s="44">
        <v>55</v>
      </c>
      <c r="D165" s="46" t="s">
        <v>1690</v>
      </c>
      <c r="E165" s="44" t="s">
        <v>1259</v>
      </c>
      <c r="F165" s="47" t="s">
        <v>1532</v>
      </c>
    </row>
    <row r="166" spans="1:6" ht="21">
      <c r="A166" s="44">
        <f t="shared" si="4"/>
        <v>824</v>
      </c>
      <c r="B166" s="44">
        <v>3</v>
      </c>
      <c r="C166" s="44">
        <v>56</v>
      </c>
      <c r="D166" s="46" t="s">
        <v>1691</v>
      </c>
      <c r="E166" s="44" t="s">
        <v>1259</v>
      </c>
      <c r="F166" s="47" t="s">
        <v>1532</v>
      </c>
    </row>
    <row r="167" spans="1:6" ht="21">
      <c r="A167" s="44">
        <f t="shared" si="4"/>
        <v>825</v>
      </c>
      <c r="B167" s="44">
        <v>3</v>
      </c>
      <c r="C167" s="44">
        <v>57</v>
      </c>
      <c r="D167" s="46" t="s">
        <v>1692</v>
      </c>
      <c r="E167" s="44" t="s">
        <v>1259</v>
      </c>
      <c r="F167" s="47" t="s">
        <v>1532</v>
      </c>
    </row>
    <row r="168" spans="1:6" ht="21">
      <c r="A168" s="44">
        <f t="shared" si="4"/>
        <v>826</v>
      </c>
      <c r="B168" s="44">
        <v>3</v>
      </c>
      <c r="C168" s="44">
        <v>58</v>
      </c>
      <c r="D168" s="46" t="s">
        <v>1693</v>
      </c>
      <c r="E168" s="44" t="s">
        <v>1259</v>
      </c>
      <c r="F168" s="47" t="s">
        <v>1532</v>
      </c>
    </row>
    <row r="169" spans="1:6" ht="21">
      <c r="A169" s="44">
        <f t="shared" si="4"/>
        <v>827</v>
      </c>
      <c r="B169" s="44">
        <v>3</v>
      </c>
      <c r="C169" s="44">
        <v>59</v>
      </c>
      <c r="D169" s="46" t="s">
        <v>1694</v>
      </c>
      <c r="E169" s="44" t="s">
        <v>1259</v>
      </c>
      <c r="F169" s="47" t="s">
        <v>1532</v>
      </c>
    </row>
    <row r="170" spans="1:6" ht="21">
      <c r="A170" s="44">
        <f t="shared" si="4"/>
        <v>828</v>
      </c>
      <c r="B170" s="44">
        <v>3</v>
      </c>
      <c r="C170" s="44">
        <v>60</v>
      </c>
      <c r="D170" s="46" t="s">
        <v>1695</v>
      </c>
      <c r="E170" s="44" t="s">
        <v>1259</v>
      </c>
      <c r="F170" s="47" t="s">
        <v>1532</v>
      </c>
    </row>
    <row r="171" spans="1:6" ht="21">
      <c r="A171" s="44">
        <f t="shared" si="4"/>
        <v>829</v>
      </c>
      <c r="B171" s="44">
        <v>3</v>
      </c>
      <c r="C171" s="44">
        <v>61</v>
      </c>
      <c r="D171" s="46" t="s">
        <v>1696</v>
      </c>
      <c r="E171" s="44" t="s">
        <v>1259</v>
      </c>
      <c r="F171" s="47" t="s">
        <v>1532</v>
      </c>
    </row>
    <row r="172" spans="1:6" ht="21">
      <c r="A172" s="44">
        <f t="shared" si="4"/>
        <v>830</v>
      </c>
      <c r="B172" s="44">
        <v>3</v>
      </c>
      <c r="C172" s="44">
        <v>62</v>
      </c>
      <c r="D172" s="46" t="s">
        <v>1697</v>
      </c>
      <c r="E172" s="44" t="s">
        <v>1259</v>
      </c>
      <c r="F172" s="47" t="s">
        <v>1532</v>
      </c>
    </row>
    <row r="173" spans="1:6" ht="21">
      <c r="A173" s="44">
        <f t="shared" si="4"/>
        <v>838</v>
      </c>
      <c r="B173" s="44">
        <v>3</v>
      </c>
      <c r="C173" s="44">
        <v>70</v>
      </c>
      <c r="D173" s="46" t="s">
        <v>1698</v>
      </c>
      <c r="E173" s="44" t="s">
        <v>1568</v>
      </c>
      <c r="F173" s="47" t="s">
        <v>1525</v>
      </c>
    </row>
    <row r="174" spans="1:6" ht="21">
      <c r="A174" s="44">
        <f t="shared" si="4"/>
        <v>839</v>
      </c>
      <c r="B174" s="44">
        <v>3</v>
      </c>
      <c r="C174" s="44">
        <v>71</v>
      </c>
      <c r="D174" s="46" t="s">
        <v>1699</v>
      </c>
      <c r="E174" s="48" t="s">
        <v>88</v>
      </c>
      <c r="F174" s="47" t="s">
        <v>1532</v>
      </c>
    </row>
    <row r="175" spans="1:6" ht="21">
      <c r="A175" s="49">
        <f t="shared" si="4"/>
        <v>1024</v>
      </c>
      <c r="B175" s="49">
        <v>4</v>
      </c>
      <c r="C175" s="49">
        <v>0</v>
      </c>
      <c r="D175" s="50" t="s">
        <v>1700</v>
      </c>
      <c r="E175" s="51" t="s">
        <v>88</v>
      </c>
      <c r="F175" s="52" t="s">
        <v>1522</v>
      </c>
    </row>
    <row r="176" spans="1:6" ht="21">
      <c r="A176" s="49">
        <f t="shared" si="4"/>
        <v>1025</v>
      </c>
      <c r="B176" s="49">
        <v>4</v>
      </c>
      <c r="C176" s="49">
        <f t="shared" ref="C176:C181" si="5">C175+1</f>
        <v>1</v>
      </c>
      <c r="D176" s="50" t="s">
        <v>1701</v>
      </c>
      <c r="E176" s="49" t="s">
        <v>1227</v>
      </c>
      <c r="F176" s="52" t="s">
        <v>1525</v>
      </c>
    </row>
    <row r="177" spans="1:6" ht="21">
      <c r="A177" s="49">
        <f t="shared" si="4"/>
        <v>1026</v>
      </c>
      <c r="B177" s="49">
        <v>4</v>
      </c>
      <c r="C177" s="49">
        <f t="shared" si="5"/>
        <v>2</v>
      </c>
      <c r="D177" s="50" t="s">
        <v>1702</v>
      </c>
      <c r="E177" s="49" t="s">
        <v>1227</v>
      </c>
      <c r="F177" s="52" t="s">
        <v>1525</v>
      </c>
    </row>
    <row r="178" spans="1:6" ht="21">
      <c r="A178" s="49">
        <f t="shared" si="4"/>
        <v>1027</v>
      </c>
      <c r="B178" s="49">
        <v>4</v>
      </c>
      <c r="C178" s="49">
        <f t="shared" si="5"/>
        <v>3</v>
      </c>
      <c r="D178" s="50" t="s">
        <v>1703</v>
      </c>
      <c r="E178" s="51" t="s">
        <v>88</v>
      </c>
      <c r="F178" s="52" t="s">
        <v>1532</v>
      </c>
    </row>
    <row r="179" spans="1:6" ht="21">
      <c r="A179" s="49">
        <f t="shared" si="4"/>
        <v>1028</v>
      </c>
      <c r="B179" s="49">
        <v>4</v>
      </c>
      <c r="C179" s="49">
        <f t="shared" si="5"/>
        <v>4</v>
      </c>
      <c r="D179" s="50" t="s">
        <v>1704</v>
      </c>
      <c r="E179" s="51" t="s">
        <v>88</v>
      </c>
      <c r="F179" s="52" t="s">
        <v>1532</v>
      </c>
    </row>
    <row r="180" spans="1:6" ht="21">
      <c r="A180" s="49">
        <f t="shared" si="4"/>
        <v>1029</v>
      </c>
      <c r="B180" s="49">
        <v>4</v>
      </c>
      <c r="C180" s="49">
        <f t="shared" si="5"/>
        <v>5</v>
      </c>
      <c r="D180" s="50" t="s">
        <v>1705</v>
      </c>
      <c r="E180" s="51" t="s">
        <v>1706</v>
      </c>
      <c r="F180" s="52" t="s">
        <v>1525</v>
      </c>
    </row>
    <row r="181" spans="1:6" ht="21">
      <c r="A181" s="49">
        <f t="shared" si="4"/>
        <v>1030</v>
      </c>
      <c r="B181" s="49">
        <v>4</v>
      </c>
      <c r="C181" s="49">
        <f t="shared" si="5"/>
        <v>6</v>
      </c>
      <c r="D181" s="50" t="s">
        <v>1707</v>
      </c>
      <c r="E181" s="51" t="s">
        <v>1706</v>
      </c>
      <c r="F181" s="52" t="s">
        <v>1525</v>
      </c>
    </row>
    <row r="182" spans="1:6" ht="21">
      <c r="A182" s="49">
        <f t="shared" si="4"/>
        <v>1031</v>
      </c>
      <c r="B182" s="49">
        <v>4</v>
      </c>
      <c r="C182" s="49">
        <v>7</v>
      </c>
      <c r="D182" s="50" t="s">
        <v>1708</v>
      </c>
      <c r="E182" s="51" t="s">
        <v>1227</v>
      </c>
      <c r="F182" s="52" t="s">
        <v>1525</v>
      </c>
    </row>
    <row r="183" spans="1:6" ht="21">
      <c r="A183" s="49">
        <f t="shared" si="4"/>
        <v>1032</v>
      </c>
      <c r="B183" s="49">
        <v>4</v>
      </c>
      <c r="C183" s="49">
        <v>8</v>
      </c>
      <c r="D183" s="50" t="s">
        <v>1709</v>
      </c>
      <c r="E183" s="51" t="s">
        <v>1227</v>
      </c>
      <c r="F183" s="52" t="s">
        <v>1525</v>
      </c>
    </row>
    <row r="184" spans="1:6" ht="21">
      <c r="A184" s="53">
        <f t="shared" si="4"/>
        <v>1280</v>
      </c>
      <c r="B184" s="53">
        <v>5</v>
      </c>
      <c r="C184" s="53">
        <v>0</v>
      </c>
      <c r="D184" s="54" t="s">
        <v>1710</v>
      </c>
      <c r="E184" s="55" t="s">
        <v>88</v>
      </c>
      <c r="F184" s="56" t="s">
        <v>1522</v>
      </c>
    </row>
    <row r="185" spans="1:6" ht="21">
      <c r="A185" s="53">
        <f t="shared" si="4"/>
        <v>1281</v>
      </c>
      <c r="B185" s="53">
        <v>5</v>
      </c>
      <c r="C185" s="53">
        <f t="shared" ref="C185:C199" si="6">C184+1</f>
        <v>1</v>
      </c>
      <c r="D185" s="54" t="s">
        <v>1711</v>
      </c>
      <c r="E185" s="53" t="s">
        <v>1255</v>
      </c>
      <c r="F185" s="56" t="s">
        <v>1525</v>
      </c>
    </row>
    <row r="186" spans="1:6" ht="21">
      <c r="A186" s="53">
        <f t="shared" si="4"/>
        <v>1282</v>
      </c>
      <c r="B186" s="53">
        <v>5</v>
      </c>
      <c r="C186" s="53">
        <f t="shared" si="6"/>
        <v>2</v>
      </c>
      <c r="D186" s="54" t="s">
        <v>1712</v>
      </c>
      <c r="E186" s="53" t="s">
        <v>1255</v>
      </c>
      <c r="F186" s="56" t="s">
        <v>1525</v>
      </c>
    </row>
    <row r="187" spans="1:6" ht="21">
      <c r="A187" s="53">
        <f t="shared" si="4"/>
        <v>1283</v>
      </c>
      <c r="B187" s="53">
        <v>5</v>
      </c>
      <c r="C187" s="53">
        <f t="shared" si="6"/>
        <v>3</v>
      </c>
      <c r="D187" s="54" t="s">
        <v>1713</v>
      </c>
      <c r="E187" s="53" t="s">
        <v>1255</v>
      </c>
      <c r="F187" s="56" t="s">
        <v>1525</v>
      </c>
    </row>
    <row r="188" spans="1:6" ht="21">
      <c r="A188" s="53">
        <f t="shared" si="4"/>
        <v>1284</v>
      </c>
      <c r="B188" s="53">
        <v>5</v>
      </c>
      <c r="C188" s="53">
        <f t="shared" si="6"/>
        <v>4</v>
      </c>
      <c r="D188" s="54" t="s">
        <v>1714</v>
      </c>
      <c r="E188" s="53" t="s">
        <v>1255</v>
      </c>
      <c r="F188" s="56" t="s">
        <v>1525</v>
      </c>
    </row>
    <row r="189" spans="1:6" ht="21">
      <c r="A189" s="53">
        <f t="shared" si="4"/>
        <v>1285</v>
      </c>
      <c r="B189" s="53">
        <v>5</v>
      </c>
      <c r="C189" s="53">
        <f t="shared" si="6"/>
        <v>5</v>
      </c>
      <c r="D189" s="54" t="s">
        <v>1715</v>
      </c>
      <c r="E189" s="53" t="s">
        <v>1255</v>
      </c>
      <c r="F189" s="56" t="s">
        <v>1525</v>
      </c>
    </row>
    <row r="190" spans="1:6" ht="21">
      <c r="A190" s="53">
        <f t="shared" si="4"/>
        <v>1286</v>
      </c>
      <c r="B190" s="53">
        <v>5</v>
      </c>
      <c r="C190" s="53">
        <f t="shared" si="6"/>
        <v>6</v>
      </c>
      <c r="D190" s="54" t="s">
        <v>1716</v>
      </c>
      <c r="E190" s="53" t="s">
        <v>1255</v>
      </c>
      <c r="F190" s="56" t="s">
        <v>1525</v>
      </c>
    </row>
    <row r="191" spans="1:6" ht="21">
      <c r="A191" s="53">
        <f t="shared" si="4"/>
        <v>1287</v>
      </c>
      <c r="B191" s="53">
        <v>5</v>
      </c>
      <c r="C191" s="53">
        <f t="shared" si="6"/>
        <v>7</v>
      </c>
      <c r="D191" s="54" t="s">
        <v>1717</v>
      </c>
      <c r="E191" s="53" t="s">
        <v>1259</v>
      </c>
      <c r="F191" s="56" t="s">
        <v>1532</v>
      </c>
    </row>
    <row r="192" spans="1:6" ht="21">
      <c r="A192" s="53">
        <f t="shared" si="4"/>
        <v>1288</v>
      </c>
      <c r="B192" s="53">
        <v>5</v>
      </c>
      <c r="C192" s="53">
        <f t="shared" si="6"/>
        <v>8</v>
      </c>
      <c r="D192" s="54" t="s">
        <v>1718</v>
      </c>
      <c r="E192" s="53" t="s">
        <v>1259</v>
      </c>
      <c r="F192" s="56" t="s">
        <v>1532</v>
      </c>
    </row>
    <row r="193" spans="1:6" ht="21">
      <c r="A193" s="53">
        <f t="shared" si="4"/>
        <v>1289</v>
      </c>
      <c r="B193" s="53">
        <v>5</v>
      </c>
      <c r="C193" s="53">
        <f t="shared" si="6"/>
        <v>9</v>
      </c>
      <c r="D193" s="54" t="s">
        <v>1719</v>
      </c>
      <c r="E193" s="53" t="s">
        <v>1720</v>
      </c>
      <c r="F193" s="56" t="s">
        <v>1525</v>
      </c>
    </row>
    <row r="194" spans="1:6" ht="21">
      <c r="A194" s="53">
        <f t="shared" si="4"/>
        <v>1290</v>
      </c>
      <c r="B194" s="53">
        <v>5</v>
      </c>
      <c r="C194" s="53">
        <f t="shared" si="6"/>
        <v>10</v>
      </c>
      <c r="D194" s="54" t="s">
        <v>1721</v>
      </c>
      <c r="E194" s="53" t="s">
        <v>1720</v>
      </c>
      <c r="F194" s="56" t="s">
        <v>1525</v>
      </c>
    </row>
    <row r="195" spans="1:6" ht="21">
      <c r="A195" s="53">
        <f t="shared" si="4"/>
        <v>1291</v>
      </c>
      <c r="B195" s="53">
        <v>5</v>
      </c>
      <c r="C195" s="53">
        <f t="shared" si="6"/>
        <v>11</v>
      </c>
      <c r="D195" s="54" t="s">
        <v>1722</v>
      </c>
      <c r="E195" s="53" t="s">
        <v>501</v>
      </c>
      <c r="F195" s="56" t="s">
        <v>1525</v>
      </c>
    </row>
    <row r="196" spans="1:6" ht="21">
      <c r="A196" s="53">
        <f t="shared" si="4"/>
        <v>1292</v>
      </c>
      <c r="B196" s="53">
        <v>5</v>
      </c>
      <c r="C196" s="53">
        <f t="shared" si="6"/>
        <v>12</v>
      </c>
      <c r="D196" s="54" t="s">
        <v>1723</v>
      </c>
      <c r="E196" s="53" t="s">
        <v>1259</v>
      </c>
      <c r="F196" s="56" t="s">
        <v>1532</v>
      </c>
    </row>
    <row r="197" spans="1:6" ht="21">
      <c r="A197" s="53">
        <f t="shared" si="4"/>
        <v>1293</v>
      </c>
      <c r="B197" s="53">
        <v>5</v>
      </c>
      <c r="C197" s="53">
        <f t="shared" si="6"/>
        <v>13</v>
      </c>
      <c r="D197" s="54" t="s">
        <v>1724</v>
      </c>
      <c r="E197" s="53" t="s">
        <v>1259</v>
      </c>
      <c r="F197" s="56" t="s">
        <v>1532</v>
      </c>
    </row>
    <row r="198" spans="1:6" ht="21">
      <c r="A198" s="53">
        <f t="shared" si="4"/>
        <v>1294</v>
      </c>
      <c r="B198" s="53">
        <v>5</v>
      </c>
      <c r="C198" s="53">
        <f t="shared" si="6"/>
        <v>14</v>
      </c>
      <c r="D198" s="54" t="s">
        <v>1725</v>
      </c>
      <c r="E198" s="53" t="s">
        <v>1726</v>
      </c>
      <c r="F198" s="56" t="s">
        <v>1525</v>
      </c>
    </row>
    <row r="199" spans="1:6" ht="21">
      <c r="A199" s="53">
        <f t="shared" si="4"/>
        <v>1295</v>
      </c>
      <c r="B199" s="53">
        <v>5</v>
      </c>
      <c r="C199" s="53">
        <f t="shared" si="6"/>
        <v>15</v>
      </c>
      <c r="D199" s="54" t="s">
        <v>1727</v>
      </c>
      <c r="E199" s="53" t="s">
        <v>1726</v>
      </c>
      <c r="F199" s="56" t="s">
        <v>1525</v>
      </c>
    </row>
    <row r="200" spans="1:6" ht="21">
      <c r="A200" s="57">
        <f t="shared" si="4"/>
        <v>1536</v>
      </c>
      <c r="B200" s="57">
        <v>6</v>
      </c>
      <c r="C200" s="57">
        <v>0</v>
      </c>
      <c r="D200" s="58" t="s">
        <v>1728</v>
      </c>
      <c r="E200" s="59" t="s">
        <v>88</v>
      </c>
      <c r="F200" s="60" t="s">
        <v>1522</v>
      </c>
    </row>
    <row r="201" spans="1:6" ht="21">
      <c r="A201" s="57">
        <f t="shared" si="4"/>
        <v>1537</v>
      </c>
      <c r="B201" s="57">
        <v>6</v>
      </c>
      <c r="C201" s="57">
        <f t="shared" ref="C201:C207" si="7">C200+1</f>
        <v>1</v>
      </c>
      <c r="D201" s="58" t="s">
        <v>1729</v>
      </c>
      <c r="E201" s="57" t="s">
        <v>1259</v>
      </c>
      <c r="F201" s="60" t="s">
        <v>1532</v>
      </c>
    </row>
    <row r="202" spans="1:6" ht="21">
      <c r="A202" s="57">
        <f t="shared" si="4"/>
        <v>1538</v>
      </c>
      <c r="B202" s="57">
        <v>6</v>
      </c>
      <c r="C202" s="57">
        <f t="shared" si="7"/>
        <v>2</v>
      </c>
      <c r="D202" s="58" t="s">
        <v>1730</v>
      </c>
      <c r="E202" s="57" t="s">
        <v>1255</v>
      </c>
      <c r="F202" s="60" t="s">
        <v>1525</v>
      </c>
    </row>
    <row r="203" spans="1:6" ht="21">
      <c r="A203" s="57">
        <f t="shared" si="4"/>
        <v>1539</v>
      </c>
      <c r="B203" s="57">
        <v>6</v>
      </c>
      <c r="C203" s="57">
        <f t="shared" si="7"/>
        <v>3</v>
      </c>
      <c r="D203" s="58" t="s">
        <v>1731</v>
      </c>
      <c r="E203" s="59" t="s">
        <v>88</v>
      </c>
      <c r="F203" s="60" t="s">
        <v>1525</v>
      </c>
    </row>
    <row r="204" spans="1:6" ht="21">
      <c r="A204" s="57">
        <f t="shared" si="4"/>
        <v>1540</v>
      </c>
      <c r="B204" s="57">
        <v>6</v>
      </c>
      <c r="C204" s="57">
        <f t="shared" si="7"/>
        <v>4</v>
      </c>
      <c r="D204" s="58" t="s">
        <v>1732</v>
      </c>
      <c r="E204" s="59" t="s">
        <v>88</v>
      </c>
      <c r="F204" s="60" t="s">
        <v>1525</v>
      </c>
    </row>
    <row r="205" spans="1:6" ht="21">
      <c r="A205" s="57">
        <f t="shared" si="4"/>
        <v>1541</v>
      </c>
      <c r="B205" s="57">
        <v>6</v>
      </c>
      <c r="C205" s="57">
        <f t="shared" si="7"/>
        <v>5</v>
      </c>
      <c r="D205" s="58" t="s">
        <v>1733</v>
      </c>
      <c r="E205" s="57" t="s">
        <v>501</v>
      </c>
      <c r="F205" s="60" t="s">
        <v>1525</v>
      </c>
    </row>
    <row r="206" spans="1:6" ht="21">
      <c r="A206" s="57">
        <f t="shared" si="4"/>
        <v>1542</v>
      </c>
      <c r="B206" s="57">
        <v>6</v>
      </c>
      <c r="C206" s="57">
        <f t="shared" si="7"/>
        <v>6</v>
      </c>
      <c r="D206" s="58" t="s">
        <v>1734</v>
      </c>
      <c r="E206" s="57" t="s">
        <v>501</v>
      </c>
      <c r="F206" s="60" t="s">
        <v>1525</v>
      </c>
    </row>
    <row r="207" spans="1:6" ht="21">
      <c r="A207" s="57">
        <f t="shared" si="4"/>
        <v>1543</v>
      </c>
      <c r="B207" s="57">
        <v>6</v>
      </c>
      <c r="C207" s="57">
        <f t="shared" si="7"/>
        <v>7</v>
      </c>
      <c r="D207" s="58" t="s">
        <v>1735</v>
      </c>
      <c r="E207" s="57" t="s">
        <v>1259</v>
      </c>
      <c r="F207" s="60" t="s">
        <v>1532</v>
      </c>
    </row>
    <row r="208" spans="1:6" ht="21">
      <c r="A208" s="57">
        <f t="shared" si="4"/>
        <v>1546</v>
      </c>
      <c r="B208" s="57">
        <v>6</v>
      </c>
      <c r="C208" s="57">
        <v>10</v>
      </c>
      <c r="D208" s="58" t="s">
        <v>1736</v>
      </c>
      <c r="E208" s="57" t="s">
        <v>88</v>
      </c>
      <c r="F208" s="60" t="s">
        <v>1525</v>
      </c>
    </row>
    <row r="209" spans="1:6" ht="21">
      <c r="A209" s="57">
        <f t="shared" ref="A209:A272" si="8">B209*256+C209</f>
        <v>1547</v>
      </c>
      <c r="B209" s="57">
        <v>6</v>
      </c>
      <c r="C209" s="57">
        <f>C208+1</f>
        <v>11</v>
      </c>
      <c r="D209" s="58" t="s">
        <v>1737</v>
      </c>
      <c r="E209" s="57" t="s">
        <v>88</v>
      </c>
      <c r="F209" s="60" t="s">
        <v>1525</v>
      </c>
    </row>
    <row r="210" spans="1:6" ht="21">
      <c r="A210" s="57">
        <f t="shared" si="8"/>
        <v>1566</v>
      </c>
      <c r="B210" s="57">
        <v>6</v>
      </c>
      <c r="C210" s="57">
        <v>30</v>
      </c>
      <c r="D210" s="58" t="s">
        <v>1738</v>
      </c>
      <c r="E210" s="59" t="s">
        <v>88</v>
      </c>
      <c r="F210" s="60" t="s">
        <v>1522</v>
      </c>
    </row>
    <row r="211" spans="1:6" ht="21">
      <c r="A211" s="57">
        <f t="shared" si="8"/>
        <v>1567</v>
      </c>
      <c r="B211" s="57">
        <v>6</v>
      </c>
      <c r="C211" s="57">
        <f>C210+1</f>
        <v>31</v>
      </c>
      <c r="D211" s="58" t="s">
        <v>1739</v>
      </c>
      <c r="E211" s="59" t="s">
        <v>88</v>
      </c>
      <c r="F211" s="60" t="s">
        <v>1532</v>
      </c>
    </row>
    <row r="212" spans="1:6" ht="21">
      <c r="A212" s="57">
        <f t="shared" si="8"/>
        <v>1568</v>
      </c>
      <c r="B212" s="57">
        <v>6</v>
      </c>
      <c r="C212" s="57">
        <f t="shared" ref="C212:C227" si="9">C211+1</f>
        <v>32</v>
      </c>
      <c r="D212" s="58" t="s">
        <v>1740</v>
      </c>
      <c r="E212" s="57" t="s">
        <v>1255</v>
      </c>
      <c r="F212" s="60" t="s">
        <v>1525</v>
      </c>
    </row>
    <row r="213" spans="1:6" ht="21">
      <c r="A213" s="57">
        <f t="shared" si="8"/>
        <v>1569</v>
      </c>
      <c r="B213" s="57">
        <v>6</v>
      </c>
      <c r="C213" s="57">
        <f t="shared" si="9"/>
        <v>33</v>
      </c>
      <c r="D213" s="58" t="s">
        <v>1741</v>
      </c>
      <c r="E213" s="57" t="s">
        <v>1259</v>
      </c>
      <c r="F213" s="60" t="s">
        <v>1532</v>
      </c>
    </row>
    <row r="214" spans="1:6" ht="21">
      <c r="A214" s="57">
        <f t="shared" si="8"/>
        <v>1570</v>
      </c>
      <c r="B214" s="57">
        <v>6</v>
      </c>
      <c r="C214" s="57">
        <f t="shared" si="9"/>
        <v>34</v>
      </c>
      <c r="D214" s="58" t="s">
        <v>1742</v>
      </c>
      <c r="E214" s="57" t="s">
        <v>501</v>
      </c>
      <c r="F214" s="60" t="s">
        <v>1525</v>
      </c>
    </row>
    <row r="215" spans="1:6" ht="21">
      <c r="A215" s="57">
        <f t="shared" si="8"/>
        <v>1586</v>
      </c>
      <c r="B215" s="57">
        <v>6</v>
      </c>
      <c r="C215" s="57">
        <v>50</v>
      </c>
      <c r="D215" s="58" t="s">
        <v>1743</v>
      </c>
      <c r="E215" s="59" t="s">
        <v>88</v>
      </c>
      <c r="F215" s="60" t="s">
        <v>1522</v>
      </c>
    </row>
    <row r="216" spans="1:6" ht="21">
      <c r="A216" s="57">
        <f t="shared" si="8"/>
        <v>1587</v>
      </c>
      <c r="B216" s="57">
        <v>6</v>
      </c>
      <c r="C216" s="57">
        <f t="shared" si="9"/>
        <v>51</v>
      </c>
      <c r="D216" s="58" t="s">
        <v>1744</v>
      </c>
      <c r="E216" s="59" t="s">
        <v>88</v>
      </c>
      <c r="F216" s="60" t="s">
        <v>1525</v>
      </c>
    </row>
    <row r="217" spans="1:6" ht="21">
      <c r="A217" s="57">
        <f>B217*256+C217</f>
        <v>1600</v>
      </c>
      <c r="B217" s="57">
        <v>6</v>
      </c>
      <c r="C217" s="57">
        <v>64</v>
      </c>
      <c r="D217" s="58" t="s">
        <v>1745</v>
      </c>
      <c r="E217" s="59" t="s">
        <v>88</v>
      </c>
      <c r="F217" s="60" t="s">
        <v>1522</v>
      </c>
    </row>
    <row r="218" spans="1:6" ht="21">
      <c r="A218" s="57">
        <f t="shared" ref="A218:A227" si="10">B218*256+C218</f>
        <v>1601</v>
      </c>
      <c r="B218" s="57">
        <v>6</v>
      </c>
      <c r="C218" s="57">
        <f>C217+1</f>
        <v>65</v>
      </c>
      <c r="D218" s="58" t="s">
        <v>1746</v>
      </c>
      <c r="E218" s="59" t="s">
        <v>1747</v>
      </c>
      <c r="F218" s="60" t="s">
        <v>1532</v>
      </c>
    </row>
    <row r="219" spans="1:6" ht="21">
      <c r="A219" s="57">
        <f t="shared" si="10"/>
        <v>1602</v>
      </c>
      <c r="B219" s="57">
        <v>6</v>
      </c>
      <c r="C219" s="57">
        <f t="shared" si="9"/>
        <v>66</v>
      </c>
      <c r="D219" s="58" t="s">
        <v>1748</v>
      </c>
      <c r="E219" s="59" t="s">
        <v>1255</v>
      </c>
      <c r="F219" s="60" t="s">
        <v>1525</v>
      </c>
    </row>
    <row r="220" spans="1:6" ht="21">
      <c r="A220" s="57">
        <f t="shared" si="10"/>
        <v>1603</v>
      </c>
      <c r="B220" s="57">
        <v>6</v>
      </c>
      <c r="C220" s="57">
        <f t="shared" si="9"/>
        <v>67</v>
      </c>
      <c r="D220" s="58" t="s">
        <v>1749</v>
      </c>
      <c r="E220" s="59" t="s">
        <v>1255</v>
      </c>
      <c r="F220" s="60" t="s">
        <v>1525</v>
      </c>
    </row>
    <row r="221" spans="1:6" ht="21">
      <c r="A221" s="57">
        <f t="shared" si="10"/>
        <v>1604</v>
      </c>
      <c r="B221" s="57">
        <v>6</v>
      </c>
      <c r="C221" s="57">
        <f t="shared" si="9"/>
        <v>68</v>
      </c>
      <c r="D221" s="58" t="s">
        <v>1750</v>
      </c>
      <c r="E221" s="59" t="s">
        <v>88</v>
      </c>
      <c r="F221" s="60" t="s">
        <v>1532</v>
      </c>
    </row>
    <row r="222" spans="1:6" ht="21">
      <c r="A222" s="57">
        <f t="shared" si="10"/>
        <v>1605</v>
      </c>
      <c r="B222" s="57">
        <v>6</v>
      </c>
      <c r="C222" s="57">
        <f t="shared" si="9"/>
        <v>69</v>
      </c>
      <c r="D222" s="58" t="s">
        <v>1751</v>
      </c>
      <c r="E222" s="59" t="s">
        <v>1255</v>
      </c>
      <c r="F222" s="60" t="s">
        <v>1525</v>
      </c>
    </row>
    <row r="223" spans="1:6" ht="21">
      <c r="A223" s="57">
        <f t="shared" si="10"/>
        <v>1606</v>
      </c>
      <c r="B223" s="57">
        <v>6</v>
      </c>
      <c r="C223" s="57">
        <f t="shared" si="9"/>
        <v>70</v>
      </c>
      <c r="D223" s="58" t="s">
        <v>1752</v>
      </c>
      <c r="E223" s="59" t="s">
        <v>88</v>
      </c>
      <c r="F223" s="60" t="s">
        <v>1525</v>
      </c>
    </row>
    <row r="224" spans="1:6" ht="21">
      <c r="A224" s="57">
        <f t="shared" si="10"/>
        <v>1607</v>
      </c>
      <c r="B224" s="57">
        <v>6</v>
      </c>
      <c r="C224" s="57">
        <f t="shared" si="9"/>
        <v>71</v>
      </c>
      <c r="D224" s="58" t="s">
        <v>1753</v>
      </c>
      <c r="E224" s="59" t="s">
        <v>88</v>
      </c>
      <c r="F224" s="60" t="s">
        <v>1525</v>
      </c>
    </row>
    <row r="225" spans="1:6" ht="21">
      <c r="A225" s="57">
        <f t="shared" si="10"/>
        <v>1608</v>
      </c>
      <c r="B225" s="57">
        <v>6</v>
      </c>
      <c r="C225" s="57">
        <f t="shared" si="9"/>
        <v>72</v>
      </c>
      <c r="D225" s="58" t="s">
        <v>1754</v>
      </c>
      <c r="E225" s="59" t="s">
        <v>88</v>
      </c>
      <c r="F225" s="60" t="s">
        <v>1532</v>
      </c>
    </row>
    <row r="226" spans="1:6" ht="21">
      <c r="A226" s="57">
        <f t="shared" si="10"/>
        <v>1609</v>
      </c>
      <c r="B226" s="57">
        <v>6</v>
      </c>
      <c r="C226" s="57">
        <f t="shared" si="9"/>
        <v>73</v>
      </c>
      <c r="D226" s="58" t="s">
        <v>1755</v>
      </c>
      <c r="E226" s="59" t="s">
        <v>88</v>
      </c>
      <c r="F226" s="60" t="s">
        <v>1532</v>
      </c>
    </row>
    <row r="227" spans="1:6" ht="21">
      <c r="A227" s="57">
        <f t="shared" si="10"/>
        <v>1610</v>
      </c>
      <c r="B227" s="57">
        <v>6</v>
      </c>
      <c r="C227" s="57">
        <f t="shared" si="9"/>
        <v>74</v>
      </c>
      <c r="D227" s="58" t="s">
        <v>1756</v>
      </c>
      <c r="E227" s="59" t="s">
        <v>1255</v>
      </c>
      <c r="F227" s="60" t="s">
        <v>1525</v>
      </c>
    </row>
    <row r="228" spans="1:6" ht="21">
      <c r="A228" s="61">
        <f t="shared" si="8"/>
        <v>1792</v>
      </c>
      <c r="B228" s="61">
        <v>7</v>
      </c>
      <c r="C228" s="61">
        <v>0</v>
      </c>
      <c r="D228" s="62" t="s">
        <v>1757</v>
      </c>
      <c r="E228" s="63" t="s">
        <v>88</v>
      </c>
      <c r="F228" s="64" t="s">
        <v>1522</v>
      </c>
    </row>
    <row r="229" spans="1:6" ht="21">
      <c r="A229" s="61">
        <f t="shared" si="8"/>
        <v>1793</v>
      </c>
      <c r="B229" s="61">
        <v>7</v>
      </c>
      <c r="C229" s="61">
        <f>C228+1</f>
        <v>1</v>
      </c>
      <c r="D229" s="62" t="s">
        <v>1758</v>
      </c>
      <c r="E229" s="63" t="s">
        <v>88</v>
      </c>
      <c r="F229" s="64" t="s">
        <v>1522</v>
      </c>
    </row>
    <row r="230" spans="1:6" ht="21">
      <c r="A230" s="61">
        <f t="shared" si="8"/>
        <v>1794</v>
      </c>
      <c r="B230" s="61">
        <v>7</v>
      </c>
      <c r="C230" s="61">
        <f t="shared" ref="C230:C256" si="11">C229+1</f>
        <v>2</v>
      </c>
      <c r="D230" s="62" t="s">
        <v>1759</v>
      </c>
      <c r="E230" s="63" t="s">
        <v>88</v>
      </c>
      <c r="F230" s="64" t="s">
        <v>1525</v>
      </c>
    </row>
    <row r="231" spans="1:6" ht="21">
      <c r="A231" s="61">
        <f t="shared" si="8"/>
        <v>1795</v>
      </c>
      <c r="B231" s="61">
        <v>7</v>
      </c>
      <c r="C231" s="61">
        <f t="shared" si="11"/>
        <v>3</v>
      </c>
      <c r="D231" s="62" t="s">
        <v>1760</v>
      </c>
      <c r="E231" s="61" t="s">
        <v>1230</v>
      </c>
      <c r="F231" s="64" t="s">
        <v>1525</v>
      </c>
    </row>
    <row r="232" spans="1:6" ht="21">
      <c r="A232" s="61">
        <f t="shared" si="8"/>
        <v>1796</v>
      </c>
      <c r="B232" s="61">
        <v>7</v>
      </c>
      <c r="C232" s="61">
        <f t="shared" si="11"/>
        <v>4</v>
      </c>
      <c r="D232" s="62" t="s">
        <v>1761</v>
      </c>
      <c r="E232" s="61" t="s">
        <v>1230</v>
      </c>
      <c r="F232" s="64" t="s">
        <v>1525</v>
      </c>
    </row>
    <row r="233" spans="1:6" ht="21">
      <c r="A233" s="61">
        <f t="shared" si="8"/>
        <v>1797</v>
      </c>
      <c r="B233" s="61">
        <v>7</v>
      </c>
      <c r="C233" s="61">
        <f t="shared" si="11"/>
        <v>5</v>
      </c>
      <c r="D233" s="62" t="s">
        <v>1762</v>
      </c>
      <c r="E233" s="61" t="s">
        <v>1259</v>
      </c>
      <c r="F233" s="64" t="s">
        <v>1532</v>
      </c>
    </row>
    <row r="234" spans="1:6" ht="21">
      <c r="A234" s="61">
        <f t="shared" si="8"/>
        <v>1798</v>
      </c>
      <c r="B234" s="61">
        <v>7</v>
      </c>
      <c r="C234" s="61">
        <f t="shared" si="11"/>
        <v>6</v>
      </c>
      <c r="D234" s="62" t="s">
        <v>1763</v>
      </c>
      <c r="E234" s="61" t="s">
        <v>1259</v>
      </c>
      <c r="F234" s="64" t="s">
        <v>1532</v>
      </c>
    </row>
    <row r="235" spans="1:6" ht="21">
      <c r="A235" s="61">
        <f t="shared" si="8"/>
        <v>1799</v>
      </c>
      <c r="B235" s="61">
        <v>7</v>
      </c>
      <c r="C235" s="61">
        <f t="shared" si="11"/>
        <v>7</v>
      </c>
      <c r="D235" s="62" t="s">
        <v>1764</v>
      </c>
      <c r="E235" s="61" t="s">
        <v>1230</v>
      </c>
      <c r="F235" s="64" t="s">
        <v>1525</v>
      </c>
    </row>
    <row r="236" spans="1:6" ht="21">
      <c r="A236" s="61">
        <f t="shared" si="8"/>
        <v>1800</v>
      </c>
      <c r="B236" s="61">
        <v>7</v>
      </c>
      <c r="C236" s="61">
        <f t="shared" si="11"/>
        <v>8</v>
      </c>
      <c r="D236" s="62" t="s">
        <v>1765</v>
      </c>
      <c r="E236" s="61" t="s">
        <v>1230</v>
      </c>
      <c r="F236" s="64" t="s">
        <v>1525</v>
      </c>
    </row>
    <row r="237" spans="1:6" ht="21">
      <c r="A237" s="61">
        <f t="shared" si="8"/>
        <v>1801</v>
      </c>
      <c r="B237" s="61">
        <v>7</v>
      </c>
      <c r="C237" s="61">
        <f t="shared" si="11"/>
        <v>9</v>
      </c>
      <c r="D237" s="62" t="s">
        <v>1766</v>
      </c>
      <c r="E237" s="61" t="s">
        <v>1230</v>
      </c>
      <c r="F237" s="64" t="s">
        <v>1525</v>
      </c>
    </row>
    <row r="238" spans="1:6" ht="21">
      <c r="A238" s="61">
        <f t="shared" si="8"/>
        <v>1802</v>
      </c>
      <c r="B238" s="61">
        <v>7</v>
      </c>
      <c r="C238" s="61">
        <f t="shared" si="11"/>
        <v>10</v>
      </c>
      <c r="D238" s="62" t="s">
        <v>1767</v>
      </c>
      <c r="E238" s="61" t="s">
        <v>1259</v>
      </c>
      <c r="F238" s="64" t="s">
        <v>1532</v>
      </c>
    </row>
    <row r="239" spans="1:6" ht="21">
      <c r="A239" s="61">
        <f t="shared" si="8"/>
        <v>1803</v>
      </c>
      <c r="B239" s="61">
        <v>7</v>
      </c>
      <c r="C239" s="61">
        <f t="shared" si="11"/>
        <v>11</v>
      </c>
      <c r="D239" s="62" t="s">
        <v>1768</v>
      </c>
      <c r="E239" s="61" t="s">
        <v>1259</v>
      </c>
      <c r="F239" s="64" t="s">
        <v>1532</v>
      </c>
    </row>
    <row r="240" spans="1:6" ht="21">
      <c r="A240" s="61">
        <f t="shared" si="8"/>
        <v>1804</v>
      </c>
      <c r="B240" s="61">
        <v>7</v>
      </c>
      <c r="C240" s="61">
        <f t="shared" si="11"/>
        <v>12</v>
      </c>
      <c r="D240" s="62" t="s">
        <v>1769</v>
      </c>
      <c r="E240" s="61" t="s">
        <v>1230</v>
      </c>
      <c r="F240" s="64" t="s">
        <v>1525</v>
      </c>
    </row>
    <row r="241" spans="1:6" ht="21">
      <c r="A241" s="61">
        <f t="shared" si="8"/>
        <v>1805</v>
      </c>
      <c r="B241" s="61">
        <v>7</v>
      </c>
      <c r="C241" s="61">
        <f t="shared" si="11"/>
        <v>13</v>
      </c>
      <c r="D241" s="62" t="s">
        <v>1770</v>
      </c>
      <c r="E241" s="61" t="s">
        <v>1230</v>
      </c>
      <c r="F241" s="64" t="s">
        <v>1525</v>
      </c>
    </row>
    <row r="242" spans="1:6" ht="21">
      <c r="A242" s="61">
        <f t="shared" si="8"/>
        <v>1806</v>
      </c>
      <c r="B242" s="61">
        <v>7</v>
      </c>
      <c r="C242" s="61">
        <f t="shared" si="11"/>
        <v>14</v>
      </c>
      <c r="D242" s="62" t="s">
        <v>1771</v>
      </c>
      <c r="E242" s="61" t="s">
        <v>1230</v>
      </c>
      <c r="F242" s="64" t="s">
        <v>1525</v>
      </c>
    </row>
    <row r="243" spans="1:6" ht="21">
      <c r="A243" s="61">
        <f t="shared" si="8"/>
        <v>1807</v>
      </c>
      <c r="B243" s="61">
        <v>7</v>
      </c>
      <c r="C243" s="61">
        <f t="shared" si="11"/>
        <v>15</v>
      </c>
      <c r="D243" s="62" t="s">
        <v>1772</v>
      </c>
      <c r="E243" s="61" t="s">
        <v>1259</v>
      </c>
      <c r="F243" s="64" t="s">
        <v>1532</v>
      </c>
    </row>
    <row r="244" spans="1:6" ht="21">
      <c r="A244" s="61">
        <f t="shared" si="8"/>
        <v>1808</v>
      </c>
      <c r="B244" s="61">
        <v>7</v>
      </c>
      <c r="C244" s="61">
        <v>16</v>
      </c>
      <c r="D244" s="62" t="s">
        <v>1773</v>
      </c>
      <c r="E244" s="61" t="s">
        <v>1230</v>
      </c>
      <c r="F244" s="64" t="s">
        <v>1525</v>
      </c>
    </row>
    <row r="245" spans="1:6" ht="21">
      <c r="A245" s="61">
        <f t="shared" si="8"/>
        <v>1809</v>
      </c>
      <c r="B245" s="61">
        <v>7</v>
      </c>
      <c r="C245" s="61">
        <v>17</v>
      </c>
      <c r="D245" s="62" t="s">
        <v>1774</v>
      </c>
      <c r="E245" s="61" t="s">
        <v>1230</v>
      </c>
      <c r="F245" s="64" t="s">
        <v>1525</v>
      </c>
    </row>
    <row r="246" spans="1:6" ht="21">
      <c r="A246" s="61">
        <f t="shared" si="8"/>
        <v>1810</v>
      </c>
      <c r="B246" s="61">
        <v>7</v>
      </c>
      <c r="C246" s="61">
        <v>18</v>
      </c>
      <c r="D246" s="62" t="s">
        <v>1775</v>
      </c>
      <c r="E246" s="61" t="s">
        <v>1259</v>
      </c>
      <c r="F246" s="64" t="s">
        <v>1532</v>
      </c>
    </row>
    <row r="247" spans="1:6" ht="21">
      <c r="A247" s="61">
        <f t="shared" si="8"/>
        <v>1822</v>
      </c>
      <c r="B247" s="61">
        <v>7</v>
      </c>
      <c r="C247" s="61">
        <v>30</v>
      </c>
      <c r="D247" s="62" t="s">
        <v>1776</v>
      </c>
      <c r="E247" s="61" t="s">
        <v>1259</v>
      </c>
      <c r="F247" s="64" t="s">
        <v>1532</v>
      </c>
    </row>
    <row r="248" spans="1:6" ht="21">
      <c r="A248" s="61">
        <f t="shared" si="8"/>
        <v>1823</v>
      </c>
      <c r="B248" s="61">
        <v>7</v>
      </c>
      <c r="C248" s="61">
        <f t="shared" si="11"/>
        <v>31</v>
      </c>
      <c r="D248" s="62" t="s">
        <v>1777</v>
      </c>
      <c r="E248" s="61" t="s">
        <v>1259</v>
      </c>
      <c r="F248" s="64" t="s">
        <v>1532</v>
      </c>
    </row>
    <row r="249" spans="1:6" ht="21">
      <c r="A249" s="61">
        <f t="shared" si="8"/>
        <v>1824</v>
      </c>
      <c r="B249" s="61">
        <v>7</v>
      </c>
      <c r="C249" s="61">
        <v>32</v>
      </c>
      <c r="D249" s="62" t="s">
        <v>1778</v>
      </c>
      <c r="E249" s="61" t="s">
        <v>1259</v>
      </c>
      <c r="F249" s="64" t="s">
        <v>1532</v>
      </c>
    </row>
    <row r="250" spans="1:6" ht="21">
      <c r="A250" s="61">
        <f t="shared" si="8"/>
        <v>1825</v>
      </c>
      <c r="B250" s="61">
        <v>7</v>
      </c>
      <c r="C250" s="61">
        <f t="shared" si="11"/>
        <v>33</v>
      </c>
      <c r="D250" s="62" t="s">
        <v>1779</v>
      </c>
      <c r="E250" s="61" t="s">
        <v>1259</v>
      </c>
      <c r="F250" s="64" t="s">
        <v>1532</v>
      </c>
    </row>
    <row r="251" spans="1:6" ht="21">
      <c r="A251" s="61">
        <f t="shared" si="8"/>
        <v>1826</v>
      </c>
      <c r="B251" s="61">
        <v>7</v>
      </c>
      <c r="C251" s="61">
        <v>34</v>
      </c>
      <c r="D251" s="62" t="s">
        <v>1780</v>
      </c>
      <c r="E251" s="61" t="s">
        <v>1259</v>
      </c>
      <c r="F251" s="64" t="s">
        <v>1532</v>
      </c>
    </row>
    <row r="252" spans="1:6" ht="21">
      <c r="A252" s="61">
        <f t="shared" si="8"/>
        <v>1827</v>
      </c>
      <c r="B252" s="61">
        <v>7</v>
      </c>
      <c r="C252" s="61">
        <f t="shared" si="11"/>
        <v>35</v>
      </c>
      <c r="D252" s="62" t="s">
        <v>1781</v>
      </c>
      <c r="E252" s="61" t="s">
        <v>1259</v>
      </c>
      <c r="F252" s="64" t="s">
        <v>1532</v>
      </c>
    </row>
    <row r="253" spans="1:6" ht="21">
      <c r="A253" s="61">
        <f t="shared" si="8"/>
        <v>1832</v>
      </c>
      <c r="B253" s="61">
        <v>7</v>
      </c>
      <c r="C253" s="61">
        <v>40</v>
      </c>
      <c r="D253" s="62" t="s">
        <v>1782</v>
      </c>
      <c r="E253" s="63" t="s">
        <v>88</v>
      </c>
      <c r="F253" s="64" t="s">
        <v>1525</v>
      </c>
    </row>
    <row r="254" spans="1:6" ht="21">
      <c r="A254" s="61">
        <f t="shared" si="8"/>
        <v>1833</v>
      </c>
      <c r="B254" s="61">
        <v>7</v>
      </c>
      <c r="C254" s="61">
        <f t="shared" ref="C254" si="12">C253+1</f>
        <v>41</v>
      </c>
      <c r="D254" s="62" t="s">
        <v>1783</v>
      </c>
      <c r="E254" s="61" t="s">
        <v>1230</v>
      </c>
      <c r="F254" s="64" t="s">
        <v>1525</v>
      </c>
    </row>
    <row r="255" spans="1:6" ht="21">
      <c r="A255" s="61">
        <f t="shared" si="8"/>
        <v>1834</v>
      </c>
      <c r="B255" s="61">
        <v>7</v>
      </c>
      <c r="C255" s="61">
        <v>42</v>
      </c>
      <c r="D255" s="62" t="s">
        <v>1784</v>
      </c>
      <c r="E255" s="63" t="s">
        <v>1785</v>
      </c>
      <c r="F255" s="64" t="s">
        <v>1525</v>
      </c>
    </row>
    <row r="256" spans="1:6" ht="21">
      <c r="A256" s="61">
        <f t="shared" si="8"/>
        <v>1835</v>
      </c>
      <c r="B256" s="61">
        <v>7</v>
      </c>
      <c r="C256" s="61">
        <f t="shared" si="11"/>
        <v>43</v>
      </c>
      <c r="D256" s="62" t="s">
        <v>1786</v>
      </c>
      <c r="E256" s="63" t="s">
        <v>1259</v>
      </c>
      <c r="F256" s="64" t="s">
        <v>1532</v>
      </c>
    </row>
    <row r="257" spans="1:6" ht="21">
      <c r="A257" s="61">
        <f t="shared" si="8"/>
        <v>1842</v>
      </c>
      <c r="B257" s="61">
        <v>7</v>
      </c>
      <c r="C257" s="61">
        <v>50</v>
      </c>
      <c r="D257" s="62" t="s">
        <v>1787</v>
      </c>
      <c r="E257" s="63" t="s">
        <v>501</v>
      </c>
      <c r="F257" s="64" t="s">
        <v>1525</v>
      </c>
    </row>
    <row r="258" spans="1:6" ht="21">
      <c r="A258" s="61">
        <f t="shared" si="8"/>
        <v>1843</v>
      </c>
      <c r="B258" s="61">
        <v>7</v>
      </c>
      <c r="C258" s="61">
        <v>51</v>
      </c>
      <c r="D258" s="62" t="s">
        <v>1788</v>
      </c>
      <c r="E258" s="63" t="s">
        <v>1259</v>
      </c>
      <c r="F258" s="64" t="s">
        <v>1532</v>
      </c>
    </row>
    <row r="259" spans="1:6" ht="21">
      <c r="A259" s="61">
        <f t="shared" si="8"/>
        <v>1844</v>
      </c>
      <c r="B259" s="61">
        <v>7</v>
      </c>
      <c r="C259" s="61">
        <v>52</v>
      </c>
      <c r="D259" s="62" t="s">
        <v>1789</v>
      </c>
      <c r="E259" s="63" t="s">
        <v>1230</v>
      </c>
      <c r="F259" s="64" t="s">
        <v>1525</v>
      </c>
    </row>
    <row r="260" spans="1:6" ht="21">
      <c r="A260" s="61">
        <f t="shared" si="8"/>
        <v>1845</v>
      </c>
      <c r="B260" s="61">
        <v>7</v>
      </c>
      <c r="C260" s="61">
        <v>53</v>
      </c>
      <c r="D260" s="62" t="s">
        <v>1790</v>
      </c>
      <c r="E260" s="63" t="s">
        <v>1230</v>
      </c>
      <c r="F260" s="64" t="s">
        <v>1525</v>
      </c>
    </row>
    <row r="261" spans="1:6" ht="21">
      <c r="A261" s="65">
        <f t="shared" si="8"/>
        <v>2048</v>
      </c>
      <c r="B261" s="65">
        <v>8</v>
      </c>
      <c r="C261" s="65">
        <v>0</v>
      </c>
      <c r="D261" s="66" t="s">
        <v>1791</v>
      </c>
      <c r="E261" s="67" t="s">
        <v>88</v>
      </c>
      <c r="F261" s="68" t="s">
        <v>1522</v>
      </c>
    </row>
    <row r="262" spans="1:6" ht="21">
      <c r="A262" s="65">
        <f t="shared" si="8"/>
        <v>2049</v>
      </c>
      <c r="B262" s="65">
        <v>8</v>
      </c>
      <c r="C262" s="65">
        <f t="shared" ref="C262:C267" si="13">C261+1</f>
        <v>1</v>
      </c>
      <c r="D262" s="66" t="s">
        <v>1792</v>
      </c>
      <c r="E262" s="65" t="s">
        <v>1255</v>
      </c>
      <c r="F262" s="68" t="s">
        <v>1525</v>
      </c>
    </row>
    <row r="263" spans="1:6" ht="21">
      <c r="A263" s="65">
        <f t="shared" si="8"/>
        <v>2050</v>
      </c>
      <c r="B263" s="65">
        <v>8</v>
      </c>
      <c r="C263" s="65">
        <f t="shared" si="13"/>
        <v>2</v>
      </c>
      <c r="D263" s="66" t="s">
        <v>1793</v>
      </c>
      <c r="E263" s="65" t="s">
        <v>1524</v>
      </c>
      <c r="F263" s="68" t="s">
        <v>1525</v>
      </c>
    </row>
    <row r="264" spans="1:6" ht="21">
      <c r="A264" s="65">
        <f t="shared" si="8"/>
        <v>2051</v>
      </c>
      <c r="B264" s="65">
        <v>8</v>
      </c>
      <c r="C264" s="65">
        <f t="shared" si="13"/>
        <v>3</v>
      </c>
      <c r="D264" s="66" t="s">
        <v>1794</v>
      </c>
      <c r="E264" s="67" t="s">
        <v>1524</v>
      </c>
      <c r="F264" s="68" t="s">
        <v>1525</v>
      </c>
    </row>
    <row r="265" spans="1:6" ht="21">
      <c r="A265" s="65">
        <f t="shared" si="8"/>
        <v>2052</v>
      </c>
      <c r="B265" s="65">
        <v>8</v>
      </c>
      <c r="C265" s="65">
        <f t="shared" si="13"/>
        <v>4</v>
      </c>
      <c r="D265" s="66" t="s">
        <v>1795</v>
      </c>
      <c r="E265" s="67" t="s">
        <v>1524</v>
      </c>
      <c r="F265" s="68" t="s">
        <v>1525</v>
      </c>
    </row>
    <row r="266" spans="1:6" ht="21">
      <c r="A266" s="65">
        <f t="shared" si="8"/>
        <v>2053</v>
      </c>
      <c r="B266" s="65">
        <v>8</v>
      </c>
      <c r="C266" s="65">
        <f t="shared" si="13"/>
        <v>5</v>
      </c>
      <c r="D266" s="66" t="s">
        <v>1796</v>
      </c>
      <c r="E266" s="67" t="s">
        <v>1524</v>
      </c>
      <c r="F266" s="68" t="s">
        <v>1525</v>
      </c>
    </row>
    <row r="267" spans="1:6" ht="21">
      <c r="A267" s="65">
        <f t="shared" si="8"/>
        <v>2054</v>
      </c>
      <c r="B267" s="65">
        <v>8</v>
      </c>
      <c r="C267" s="65">
        <f t="shared" si="13"/>
        <v>6</v>
      </c>
      <c r="D267" s="66" t="s">
        <v>1797</v>
      </c>
      <c r="E267" s="67" t="s">
        <v>1524</v>
      </c>
      <c r="F267" s="68" t="s">
        <v>1525</v>
      </c>
    </row>
    <row r="268" spans="1:6" ht="21">
      <c r="A268" s="65">
        <f t="shared" si="8"/>
        <v>2059</v>
      </c>
      <c r="B268" s="65">
        <v>8</v>
      </c>
      <c r="C268" s="65">
        <v>11</v>
      </c>
      <c r="D268" s="66" t="s">
        <v>1798</v>
      </c>
      <c r="E268" s="67" t="s">
        <v>1524</v>
      </c>
      <c r="F268" s="68" t="s">
        <v>1532</v>
      </c>
    </row>
    <row r="269" spans="1:6" ht="21">
      <c r="A269" s="65">
        <f t="shared" si="8"/>
        <v>2060</v>
      </c>
      <c r="B269" s="65">
        <v>8</v>
      </c>
      <c r="C269" s="65">
        <v>12</v>
      </c>
      <c r="D269" s="66" t="s">
        <v>1799</v>
      </c>
      <c r="E269" s="67" t="s">
        <v>1524</v>
      </c>
      <c r="F269" s="68" t="s">
        <v>1525</v>
      </c>
    </row>
    <row r="270" spans="1:6" ht="21">
      <c r="A270" s="65">
        <f t="shared" si="8"/>
        <v>2061</v>
      </c>
      <c r="B270" s="65">
        <v>8</v>
      </c>
      <c r="C270" s="65">
        <v>13</v>
      </c>
      <c r="D270" s="66" t="s">
        <v>1800</v>
      </c>
      <c r="E270" s="67" t="s">
        <v>1524</v>
      </c>
      <c r="F270" s="68" t="s">
        <v>1525</v>
      </c>
    </row>
    <row r="271" spans="1:6" ht="21">
      <c r="A271" s="65">
        <f t="shared" si="8"/>
        <v>2062</v>
      </c>
      <c r="B271" s="65">
        <v>8</v>
      </c>
      <c r="C271" s="65">
        <v>14</v>
      </c>
      <c r="D271" s="66" t="s">
        <v>1801</v>
      </c>
      <c r="E271" s="67" t="s">
        <v>1524</v>
      </c>
      <c r="F271" s="68" t="s">
        <v>1532</v>
      </c>
    </row>
    <row r="272" spans="1:6" ht="21">
      <c r="A272" s="65">
        <f t="shared" si="8"/>
        <v>2063</v>
      </c>
      <c r="B272" s="65">
        <v>8</v>
      </c>
      <c r="C272" s="65">
        <v>15</v>
      </c>
      <c r="D272" s="66" t="s">
        <v>1802</v>
      </c>
      <c r="E272" s="67" t="s">
        <v>501</v>
      </c>
      <c r="F272" s="68" t="s">
        <v>1525</v>
      </c>
    </row>
    <row r="273" spans="1:6" ht="21">
      <c r="A273" s="65">
        <f t="shared" ref="A273:A356" si="14">B273*256+C273</f>
        <v>2064</v>
      </c>
      <c r="B273" s="65">
        <v>8</v>
      </c>
      <c r="C273" s="65">
        <v>16</v>
      </c>
      <c r="D273" s="66" t="s">
        <v>1803</v>
      </c>
      <c r="E273" s="67" t="s">
        <v>1538</v>
      </c>
      <c r="F273" s="68" t="s">
        <v>1525</v>
      </c>
    </row>
    <row r="274" spans="1:6" ht="21">
      <c r="A274" s="65">
        <f t="shared" si="14"/>
        <v>2065</v>
      </c>
      <c r="B274" s="65">
        <v>8</v>
      </c>
      <c r="C274" s="65">
        <v>17</v>
      </c>
      <c r="D274" s="66" t="s">
        <v>1804</v>
      </c>
      <c r="E274" s="67" t="s">
        <v>1259</v>
      </c>
      <c r="F274" s="68" t="s">
        <v>1532</v>
      </c>
    </row>
    <row r="275" spans="1:6" ht="21">
      <c r="A275" s="69">
        <f t="shared" si="14"/>
        <v>2304</v>
      </c>
      <c r="B275" s="69">
        <v>9</v>
      </c>
      <c r="C275" s="69">
        <v>0</v>
      </c>
      <c r="D275" s="70" t="s">
        <v>1805</v>
      </c>
      <c r="E275" s="71" t="s">
        <v>88</v>
      </c>
      <c r="F275" s="72" t="s">
        <v>1522</v>
      </c>
    </row>
    <row r="276" spans="1:6" ht="21">
      <c r="A276" s="69">
        <f t="shared" si="14"/>
        <v>2305</v>
      </c>
      <c r="B276" s="69">
        <v>9</v>
      </c>
      <c r="C276" s="69">
        <f t="shared" ref="C276:C283" si="15">C275+1</f>
        <v>1</v>
      </c>
      <c r="D276" s="70" t="s">
        <v>1806</v>
      </c>
      <c r="E276" s="69" t="s">
        <v>1720</v>
      </c>
      <c r="F276" s="72" t="s">
        <v>1525</v>
      </c>
    </row>
    <row r="277" spans="1:6" ht="21">
      <c r="A277" s="69">
        <f t="shared" si="14"/>
        <v>2306</v>
      </c>
      <c r="B277" s="69">
        <v>9</v>
      </c>
      <c r="C277" s="69">
        <f t="shared" si="15"/>
        <v>2</v>
      </c>
      <c r="D277" s="70" t="s">
        <v>1807</v>
      </c>
      <c r="E277" s="69" t="s">
        <v>1720</v>
      </c>
      <c r="F277" s="72" t="s">
        <v>1525</v>
      </c>
    </row>
    <row r="278" spans="1:6" ht="21">
      <c r="A278" s="69">
        <f t="shared" si="14"/>
        <v>2307</v>
      </c>
      <c r="B278" s="69">
        <v>9</v>
      </c>
      <c r="C278" s="69">
        <f t="shared" si="15"/>
        <v>3</v>
      </c>
      <c r="D278" s="70" t="s">
        <v>1808</v>
      </c>
      <c r="E278" s="69" t="s">
        <v>501</v>
      </c>
      <c r="F278" s="72" t="s">
        <v>1525</v>
      </c>
    </row>
    <row r="279" spans="1:6" ht="21">
      <c r="A279" s="69">
        <f t="shared" si="14"/>
        <v>2308</v>
      </c>
      <c r="B279" s="69">
        <v>9</v>
      </c>
      <c r="C279" s="69">
        <f t="shared" si="15"/>
        <v>4</v>
      </c>
      <c r="D279" s="70" t="s">
        <v>1809</v>
      </c>
      <c r="E279" s="69" t="s">
        <v>1259</v>
      </c>
      <c r="F279" s="72" t="s">
        <v>1532</v>
      </c>
    </row>
    <row r="280" spans="1:6" ht="21">
      <c r="A280" s="69">
        <f t="shared" si="14"/>
        <v>2324</v>
      </c>
      <c r="B280" s="69">
        <v>9</v>
      </c>
      <c r="C280" s="69">
        <v>20</v>
      </c>
      <c r="D280" s="70" t="s">
        <v>1810</v>
      </c>
      <c r="E280" s="71" t="s">
        <v>88</v>
      </c>
      <c r="F280" s="72" t="s">
        <v>1522</v>
      </c>
    </row>
    <row r="281" spans="1:6" ht="21">
      <c r="A281" s="69">
        <f t="shared" si="14"/>
        <v>2325</v>
      </c>
      <c r="B281" s="69">
        <v>9</v>
      </c>
      <c r="C281" s="69">
        <f t="shared" si="15"/>
        <v>21</v>
      </c>
      <c r="D281" s="70" t="s">
        <v>1811</v>
      </c>
      <c r="E281" s="69" t="s">
        <v>1720</v>
      </c>
      <c r="F281" s="72" t="s">
        <v>1525</v>
      </c>
    </row>
    <row r="282" spans="1:6" ht="21">
      <c r="A282" s="69">
        <f t="shared" si="14"/>
        <v>2326</v>
      </c>
      <c r="B282" s="69">
        <v>9</v>
      </c>
      <c r="C282" s="69">
        <f t="shared" si="15"/>
        <v>22</v>
      </c>
      <c r="D282" s="70" t="s">
        <v>1812</v>
      </c>
      <c r="E282" s="69" t="s">
        <v>1720</v>
      </c>
      <c r="F282" s="72" t="s">
        <v>1525</v>
      </c>
    </row>
    <row r="283" spans="1:6" ht="21">
      <c r="A283" s="69">
        <f t="shared" si="14"/>
        <v>2327</v>
      </c>
      <c r="B283" s="69">
        <v>9</v>
      </c>
      <c r="C283" s="69">
        <f t="shared" si="15"/>
        <v>23</v>
      </c>
      <c r="D283" s="70" t="s">
        <v>1813</v>
      </c>
      <c r="E283" s="69" t="s">
        <v>501</v>
      </c>
      <c r="F283" s="72" t="s">
        <v>1525</v>
      </c>
    </row>
    <row r="284" spans="1:6" ht="21">
      <c r="A284" s="73">
        <f t="shared" si="14"/>
        <v>2560</v>
      </c>
      <c r="B284" s="73">
        <v>10</v>
      </c>
      <c r="C284" s="73">
        <v>0</v>
      </c>
      <c r="D284" s="74" t="s">
        <v>1814</v>
      </c>
      <c r="E284" s="73" t="s">
        <v>1259</v>
      </c>
      <c r="F284" s="75" t="s">
        <v>1532</v>
      </c>
    </row>
    <row r="285" spans="1:6" ht="21">
      <c r="A285" s="73">
        <f t="shared" si="14"/>
        <v>2562</v>
      </c>
      <c r="B285" s="73">
        <v>10</v>
      </c>
      <c r="C285" s="73">
        <f>C284+2</f>
        <v>2</v>
      </c>
      <c r="D285" s="74" t="s">
        <v>1815</v>
      </c>
      <c r="E285" s="76" t="s">
        <v>88</v>
      </c>
      <c r="F285" s="75" t="s">
        <v>1532</v>
      </c>
    </row>
    <row r="286" spans="1:6" ht="21">
      <c r="A286" s="73">
        <f t="shared" si="14"/>
        <v>2563</v>
      </c>
      <c r="B286" s="73">
        <v>10</v>
      </c>
      <c r="C286" s="73">
        <f>C285+1</f>
        <v>3</v>
      </c>
      <c r="D286" s="74" t="s">
        <v>1816</v>
      </c>
      <c r="E286" s="76" t="s">
        <v>88</v>
      </c>
      <c r="F286" s="75" t="s">
        <v>1525</v>
      </c>
    </row>
    <row r="287" spans="1:6" ht="21">
      <c r="A287" s="44">
        <f t="shared" si="14"/>
        <v>2816</v>
      </c>
      <c r="B287" s="44">
        <v>11</v>
      </c>
      <c r="C287" s="44">
        <v>0</v>
      </c>
      <c r="D287" s="46" t="s">
        <v>1817</v>
      </c>
      <c r="E287" s="48" t="s">
        <v>88</v>
      </c>
      <c r="F287" s="47" t="s">
        <v>1522</v>
      </c>
    </row>
    <row r="288" spans="1:6" ht="21">
      <c r="A288" s="44">
        <f t="shared" si="14"/>
        <v>2817</v>
      </c>
      <c r="B288" s="44">
        <v>11</v>
      </c>
      <c r="C288" s="44">
        <f>C287+1</f>
        <v>1</v>
      </c>
      <c r="D288" s="46" t="s">
        <v>1818</v>
      </c>
      <c r="E288" s="44" t="s">
        <v>1259</v>
      </c>
      <c r="F288" s="47" t="s">
        <v>1532</v>
      </c>
    </row>
    <row r="289" spans="1:6" ht="21">
      <c r="A289" s="44">
        <f t="shared" si="14"/>
        <v>2818</v>
      </c>
      <c r="B289" s="44">
        <v>11</v>
      </c>
      <c r="C289" s="44">
        <f>C288+1</f>
        <v>2</v>
      </c>
      <c r="D289" s="46" t="s">
        <v>1819</v>
      </c>
      <c r="E289" s="48" t="s">
        <v>88</v>
      </c>
      <c r="F289" s="47" t="s">
        <v>1525</v>
      </c>
    </row>
    <row r="290" spans="1:6" ht="21">
      <c r="A290" s="44">
        <f t="shared" si="14"/>
        <v>2819</v>
      </c>
      <c r="B290" s="44">
        <v>11</v>
      </c>
      <c r="C290" s="44">
        <f>C289+1</f>
        <v>3</v>
      </c>
      <c r="D290" s="46" t="s">
        <v>1820</v>
      </c>
      <c r="E290" s="48" t="s">
        <v>88</v>
      </c>
      <c r="F290" s="47" t="s">
        <v>1525</v>
      </c>
    </row>
    <row r="291" spans="1:6" ht="21">
      <c r="A291" s="77">
        <f t="shared" si="14"/>
        <v>3072</v>
      </c>
      <c r="B291" s="77">
        <v>12</v>
      </c>
      <c r="C291" s="77">
        <v>0</v>
      </c>
      <c r="D291" s="78" t="s">
        <v>1821</v>
      </c>
      <c r="E291" s="79" t="s">
        <v>88</v>
      </c>
      <c r="F291" s="80" t="s">
        <v>1522</v>
      </c>
    </row>
    <row r="292" spans="1:6" ht="21">
      <c r="A292" s="77">
        <f t="shared" si="14"/>
        <v>3073</v>
      </c>
      <c r="B292" s="77">
        <v>12</v>
      </c>
      <c r="C292" s="77">
        <v>1</v>
      </c>
      <c r="D292" s="78" t="s">
        <v>1822</v>
      </c>
      <c r="E292" s="79" t="s">
        <v>88</v>
      </c>
      <c r="F292" s="80" t="s">
        <v>1522</v>
      </c>
    </row>
    <row r="293" spans="1:6" ht="21">
      <c r="A293" s="77">
        <f t="shared" si="14"/>
        <v>3074</v>
      </c>
      <c r="B293" s="77">
        <v>12</v>
      </c>
      <c r="C293" s="77">
        <v>2</v>
      </c>
      <c r="D293" s="78" t="s">
        <v>1823</v>
      </c>
      <c r="E293" s="77" t="s">
        <v>1538</v>
      </c>
      <c r="F293" s="80" t="s">
        <v>1525</v>
      </c>
    </row>
    <row r="294" spans="1:6" ht="21">
      <c r="A294" s="77">
        <f t="shared" si="14"/>
        <v>3075</v>
      </c>
      <c r="B294" s="77">
        <v>12</v>
      </c>
      <c r="C294" s="77">
        <v>3</v>
      </c>
      <c r="D294" s="78" t="s">
        <v>1824</v>
      </c>
      <c r="E294" s="77" t="s">
        <v>1538</v>
      </c>
      <c r="F294" s="80" t="s">
        <v>1525</v>
      </c>
    </row>
    <row r="295" spans="1:6" ht="21">
      <c r="A295" s="77">
        <f t="shared" si="14"/>
        <v>3076</v>
      </c>
      <c r="B295" s="77">
        <v>12</v>
      </c>
      <c r="C295" s="77">
        <v>4</v>
      </c>
      <c r="D295" s="78" t="s">
        <v>1825</v>
      </c>
      <c r="E295" s="79" t="s">
        <v>88</v>
      </c>
      <c r="F295" s="80" t="s">
        <v>1525</v>
      </c>
    </row>
    <row r="296" spans="1:6" ht="21">
      <c r="A296" s="77">
        <f t="shared" si="14"/>
        <v>3077</v>
      </c>
      <c r="B296" s="77">
        <v>12</v>
      </c>
      <c r="C296" s="77">
        <v>5</v>
      </c>
      <c r="D296" s="78" t="s">
        <v>1826</v>
      </c>
      <c r="E296" s="77" t="s">
        <v>1227</v>
      </c>
      <c r="F296" s="80" t="s">
        <v>1525</v>
      </c>
    </row>
    <row r="297" spans="1:6" ht="21">
      <c r="A297" s="77">
        <f t="shared" si="14"/>
        <v>3078</v>
      </c>
      <c r="B297" s="77">
        <v>12</v>
      </c>
      <c r="C297" s="77">
        <v>6</v>
      </c>
      <c r="D297" s="78" t="s">
        <v>1827</v>
      </c>
      <c r="E297" s="77" t="s">
        <v>1538</v>
      </c>
      <c r="F297" s="80" t="s">
        <v>1525</v>
      </c>
    </row>
    <row r="298" spans="1:6" ht="21">
      <c r="A298" s="77">
        <f t="shared" si="14"/>
        <v>3079</v>
      </c>
      <c r="B298" s="77">
        <v>12</v>
      </c>
      <c r="C298" s="77">
        <v>7</v>
      </c>
      <c r="D298" s="78" t="s">
        <v>1828</v>
      </c>
      <c r="E298" s="77" t="s">
        <v>1538</v>
      </c>
      <c r="F298" s="80" t="s">
        <v>1525</v>
      </c>
    </row>
    <row r="299" spans="1:6" ht="21">
      <c r="A299" s="77">
        <f t="shared" si="14"/>
        <v>3080</v>
      </c>
      <c r="B299" s="77">
        <v>12</v>
      </c>
      <c r="C299" s="77">
        <v>8</v>
      </c>
      <c r="D299" s="78" t="s">
        <v>1829</v>
      </c>
      <c r="E299" s="77" t="s">
        <v>1227</v>
      </c>
      <c r="F299" s="80" t="s">
        <v>1525</v>
      </c>
    </row>
    <row r="300" spans="1:6" ht="21">
      <c r="A300" s="77">
        <f t="shared" si="14"/>
        <v>3081</v>
      </c>
      <c r="B300" s="77">
        <v>12</v>
      </c>
      <c r="C300" s="77">
        <v>9</v>
      </c>
      <c r="D300" s="78" t="s">
        <v>1830</v>
      </c>
      <c r="E300" s="77" t="s">
        <v>1259</v>
      </c>
      <c r="F300" s="80" t="s">
        <v>1532</v>
      </c>
    </row>
    <row r="301" spans="1:6" ht="21">
      <c r="A301" s="77">
        <f t="shared" si="14"/>
        <v>3082</v>
      </c>
      <c r="B301" s="77">
        <v>12</v>
      </c>
      <c r="C301" s="77">
        <v>10</v>
      </c>
      <c r="D301" s="78" t="s">
        <v>1831</v>
      </c>
      <c r="E301" s="77" t="s">
        <v>1568</v>
      </c>
      <c r="F301" s="80" t="s">
        <v>1525</v>
      </c>
    </row>
    <row r="302" spans="1:6" ht="21">
      <c r="A302" s="77">
        <f t="shared" si="14"/>
        <v>3083</v>
      </c>
      <c r="B302" s="77">
        <v>12</v>
      </c>
      <c r="C302" s="77">
        <v>11</v>
      </c>
      <c r="D302" s="78" t="s">
        <v>1832</v>
      </c>
      <c r="E302" s="77" t="s">
        <v>88</v>
      </c>
      <c r="F302" s="80" t="s">
        <v>1525</v>
      </c>
    </row>
    <row r="303" spans="1:6" ht="21">
      <c r="A303" s="77">
        <f t="shared" si="14"/>
        <v>3084</v>
      </c>
      <c r="B303" s="77">
        <v>12</v>
      </c>
      <c r="C303" s="77">
        <v>12</v>
      </c>
      <c r="D303" s="78" t="s">
        <v>1833</v>
      </c>
      <c r="E303" s="77" t="s">
        <v>88</v>
      </c>
      <c r="F303" s="80" t="s">
        <v>1525</v>
      </c>
    </row>
    <row r="304" spans="1:6" ht="21">
      <c r="A304" s="77">
        <f t="shared" si="14"/>
        <v>3085</v>
      </c>
      <c r="B304" s="77">
        <v>12</v>
      </c>
      <c r="C304" s="77">
        <v>13</v>
      </c>
      <c r="D304" s="78" t="s">
        <v>1834</v>
      </c>
      <c r="E304" s="77" t="s">
        <v>88</v>
      </c>
      <c r="F304" s="80" t="s">
        <v>1525</v>
      </c>
    </row>
    <row r="305" spans="1:6" ht="21">
      <c r="A305" s="77">
        <f t="shared" si="14"/>
        <v>3086</v>
      </c>
      <c r="B305" s="77">
        <v>12</v>
      </c>
      <c r="C305" s="77">
        <v>14</v>
      </c>
      <c r="D305" s="78" t="s">
        <v>1835</v>
      </c>
      <c r="E305" s="77" t="s">
        <v>1568</v>
      </c>
      <c r="F305" s="80" t="s">
        <v>1525</v>
      </c>
    </row>
    <row r="306" spans="1:6" ht="21">
      <c r="A306" s="77">
        <f t="shared" si="14"/>
        <v>3087</v>
      </c>
      <c r="B306" s="77">
        <v>12</v>
      </c>
      <c r="C306" s="77">
        <v>15</v>
      </c>
      <c r="D306" s="78" t="s">
        <v>1836</v>
      </c>
      <c r="E306" s="77" t="s">
        <v>1568</v>
      </c>
      <c r="F306" s="80" t="s">
        <v>1525</v>
      </c>
    </row>
    <row r="307" spans="1:6" ht="21">
      <c r="A307" s="77">
        <f t="shared" si="14"/>
        <v>3088</v>
      </c>
      <c r="B307" s="77">
        <v>12</v>
      </c>
      <c r="C307" s="77">
        <v>16</v>
      </c>
      <c r="D307" s="78" t="s">
        <v>1837</v>
      </c>
      <c r="E307" s="79" t="s">
        <v>88</v>
      </c>
      <c r="F307" s="80" t="s">
        <v>1525</v>
      </c>
    </row>
    <row r="308" spans="1:6" ht="21">
      <c r="A308" s="77">
        <f t="shared" si="14"/>
        <v>3089</v>
      </c>
      <c r="B308" s="77">
        <v>12</v>
      </c>
      <c r="C308" s="77">
        <v>17</v>
      </c>
      <c r="D308" s="78" t="s">
        <v>1838</v>
      </c>
      <c r="E308" s="77" t="s">
        <v>1259</v>
      </c>
      <c r="F308" s="80" t="s">
        <v>1525</v>
      </c>
    </row>
    <row r="309" spans="1:6" ht="21">
      <c r="A309" s="77">
        <f t="shared" si="14"/>
        <v>3090</v>
      </c>
      <c r="B309" s="77">
        <v>12</v>
      </c>
      <c r="C309" s="77">
        <v>18</v>
      </c>
      <c r="D309" s="78" t="s">
        <v>1839</v>
      </c>
      <c r="E309" s="77" t="s">
        <v>1568</v>
      </c>
      <c r="F309" s="80" t="s">
        <v>1525</v>
      </c>
    </row>
    <row r="310" spans="1:6" ht="21">
      <c r="A310" s="77">
        <f>B310*256+C310</f>
        <v>3091</v>
      </c>
      <c r="B310" s="77">
        <v>12</v>
      </c>
      <c r="C310" s="77">
        <v>19</v>
      </c>
      <c r="D310" s="78" t="s">
        <v>1840</v>
      </c>
      <c r="E310" s="77" t="s">
        <v>1230</v>
      </c>
      <c r="F310" s="80" t="s">
        <v>1525</v>
      </c>
    </row>
    <row r="311" spans="1:6" ht="21">
      <c r="A311" s="77">
        <f t="shared" ref="A311:A314" si="16">B311*256+C311</f>
        <v>3092</v>
      </c>
      <c r="B311" s="77">
        <v>12</v>
      </c>
      <c r="C311" s="77">
        <v>20</v>
      </c>
      <c r="D311" s="78" t="s">
        <v>1841</v>
      </c>
      <c r="E311" s="79" t="s">
        <v>88</v>
      </c>
      <c r="F311" s="80" t="s">
        <v>1525</v>
      </c>
    </row>
    <row r="312" spans="1:6" ht="21">
      <c r="A312" s="77">
        <f t="shared" si="16"/>
        <v>3093</v>
      </c>
      <c r="B312" s="77">
        <v>12</v>
      </c>
      <c r="C312" s="77">
        <v>21</v>
      </c>
      <c r="D312" s="78" t="s">
        <v>1842</v>
      </c>
      <c r="E312" s="77" t="s">
        <v>1259</v>
      </c>
      <c r="F312" s="80" t="s">
        <v>1532</v>
      </c>
    </row>
    <row r="313" spans="1:6" ht="21">
      <c r="A313" s="77">
        <f t="shared" si="16"/>
        <v>3094</v>
      </c>
      <c r="B313" s="77">
        <v>12</v>
      </c>
      <c r="C313" s="77">
        <v>22</v>
      </c>
      <c r="D313" s="78" t="s">
        <v>1843</v>
      </c>
      <c r="E313" s="79" t="s">
        <v>88</v>
      </c>
      <c r="F313" s="80" t="s">
        <v>1525</v>
      </c>
    </row>
    <row r="314" spans="1:6" ht="21">
      <c r="A314" s="77">
        <f t="shared" si="16"/>
        <v>3095</v>
      </c>
      <c r="B314" s="77">
        <v>12</v>
      </c>
      <c r="C314" s="77">
        <v>23</v>
      </c>
      <c r="D314" s="78" t="s">
        <v>1844</v>
      </c>
      <c r="E314" s="77" t="s">
        <v>1259</v>
      </c>
      <c r="F314" s="80" t="s">
        <v>1525</v>
      </c>
    </row>
    <row r="315" spans="1:6" ht="21">
      <c r="A315" s="77">
        <f>B315*256+C315</f>
        <v>3096</v>
      </c>
      <c r="B315" s="77">
        <v>12</v>
      </c>
      <c r="C315" s="77">
        <v>24</v>
      </c>
      <c r="D315" s="78" t="s">
        <v>1845</v>
      </c>
      <c r="E315" s="77" t="s">
        <v>88</v>
      </c>
      <c r="F315" s="80" t="s">
        <v>1522</v>
      </c>
    </row>
    <row r="316" spans="1:6" ht="21">
      <c r="A316" s="77">
        <f t="shared" ref="A316:A324" si="17">B316*256+C316</f>
        <v>3097</v>
      </c>
      <c r="B316" s="77">
        <v>12</v>
      </c>
      <c r="C316" s="77">
        <v>25</v>
      </c>
      <c r="D316" s="78" t="s">
        <v>1846</v>
      </c>
      <c r="E316" s="77" t="s">
        <v>1568</v>
      </c>
      <c r="F316" s="80" t="s">
        <v>1525</v>
      </c>
    </row>
    <row r="317" spans="1:6" ht="21">
      <c r="A317" s="77">
        <f t="shared" si="17"/>
        <v>3098</v>
      </c>
      <c r="B317" s="77">
        <v>12</v>
      </c>
      <c r="C317" s="77">
        <v>26</v>
      </c>
      <c r="D317" s="78" t="s">
        <v>1847</v>
      </c>
      <c r="E317" s="77" t="s">
        <v>1568</v>
      </c>
      <c r="F317" s="80" t="s">
        <v>1525</v>
      </c>
    </row>
    <row r="318" spans="1:6" ht="21">
      <c r="A318" s="77">
        <f t="shared" si="17"/>
        <v>3099</v>
      </c>
      <c r="B318" s="77">
        <v>12</v>
      </c>
      <c r="C318" s="77">
        <v>27</v>
      </c>
      <c r="D318" s="78" t="s">
        <v>1848</v>
      </c>
      <c r="E318" s="77" t="s">
        <v>1230</v>
      </c>
      <c r="F318" s="80" t="s">
        <v>1525</v>
      </c>
    </row>
    <row r="319" spans="1:6" ht="21">
      <c r="A319" s="77">
        <f t="shared" si="17"/>
        <v>3100</v>
      </c>
      <c r="B319" s="77">
        <v>12</v>
      </c>
      <c r="C319" s="77">
        <v>28</v>
      </c>
      <c r="D319" s="78" t="s">
        <v>1849</v>
      </c>
      <c r="E319" s="79" t="s">
        <v>1227</v>
      </c>
      <c r="F319" s="80" t="s">
        <v>1525</v>
      </c>
    </row>
    <row r="320" spans="1:6" ht="21">
      <c r="A320" s="77">
        <f t="shared" si="17"/>
        <v>3101</v>
      </c>
      <c r="B320" s="77">
        <v>12</v>
      </c>
      <c r="C320" s="77">
        <v>29</v>
      </c>
      <c r="D320" s="78" t="s">
        <v>1850</v>
      </c>
      <c r="E320" s="79" t="s">
        <v>1785</v>
      </c>
      <c r="F320" s="80" t="s">
        <v>1525</v>
      </c>
    </row>
    <row r="321" spans="1:6" ht="21">
      <c r="A321" s="77">
        <f t="shared" si="17"/>
        <v>3102</v>
      </c>
      <c r="B321" s="77">
        <v>12</v>
      </c>
      <c r="C321" s="77">
        <v>30</v>
      </c>
      <c r="D321" s="78" t="s">
        <v>1851</v>
      </c>
      <c r="E321" s="79" t="s">
        <v>1230</v>
      </c>
      <c r="F321" s="80" t="s">
        <v>1525</v>
      </c>
    </row>
    <row r="322" spans="1:6" ht="21">
      <c r="A322" s="77">
        <f t="shared" si="17"/>
        <v>3103</v>
      </c>
      <c r="B322" s="77">
        <v>12</v>
      </c>
      <c r="C322" s="77">
        <v>31</v>
      </c>
      <c r="D322" s="78" t="s">
        <v>1852</v>
      </c>
      <c r="E322" s="77" t="s">
        <v>1259</v>
      </c>
      <c r="F322" s="80" t="s">
        <v>1532</v>
      </c>
    </row>
    <row r="323" spans="1:6" ht="21">
      <c r="A323" s="77">
        <f t="shared" si="17"/>
        <v>3104</v>
      </c>
      <c r="B323" s="77">
        <v>12</v>
      </c>
      <c r="C323" s="77">
        <v>32</v>
      </c>
      <c r="D323" s="78" t="s">
        <v>1853</v>
      </c>
      <c r="E323" s="77" t="s">
        <v>1259</v>
      </c>
      <c r="F323" s="80" t="s">
        <v>1532</v>
      </c>
    </row>
    <row r="324" spans="1:6" ht="21">
      <c r="A324" s="77">
        <f t="shared" si="17"/>
        <v>3105</v>
      </c>
      <c r="B324" s="77">
        <v>12</v>
      </c>
      <c r="C324" s="77">
        <v>33</v>
      </c>
      <c r="D324" s="78" t="s">
        <v>1854</v>
      </c>
      <c r="E324" s="79" t="s">
        <v>1568</v>
      </c>
      <c r="F324" s="80" t="s">
        <v>1525</v>
      </c>
    </row>
    <row r="325" spans="1:6" ht="21">
      <c r="A325" s="77">
        <f>B325*256+C325</f>
        <v>3112</v>
      </c>
      <c r="B325" s="77">
        <v>12</v>
      </c>
      <c r="C325" s="77">
        <v>40</v>
      </c>
      <c r="D325" s="78" t="s">
        <v>1855</v>
      </c>
      <c r="E325" s="77" t="s">
        <v>88</v>
      </c>
      <c r="F325" s="80" t="s">
        <v>1522</v>
      </c>
    </row>
    <row r="326" spans="1:6" ht="21">
      <c r="A326" s="77">
        <f t="shared" si="14"/>
        <v>3113</v>
      </c>
      <c r="B326" s="77">
        <v>12</v>
      </c>
      <c r="C326" s="77">
        <v>41</v>
      </c>
      <c r="D326" s="78" t="s">
        <v>1856</v>
      </c>
      <c r="E326" s="77" t="s">
        <v>1857</v>
      </c>
      <c r="F326" s="80" t="s">
        <v>1525</v>
      </c>
    </row>
    <row r="327" spans="1:6" ht="21">
      <c r="A327" s="77">
        <f t="shared" si="14"/>
        <v>3114</v>
      </c>
      <c r="B327" s="77">
        <v>12</v>
      </c>
      <c r="C327" s="77">
        <v>42</v>
      </c>
      <c r="D327" s="78" t="s">
        <v>1858</v>
      </c>
      <c r="E327" s="77" t="s">
        <v>1568</v>
      </c>
      <c r="F327" s="80" t="s">
        <v>1525</v>
      </c>
    </row>
    <row r="328" spans="1:6" ht="21">
      <c r="A328" s="77">
        <f t="shared" si="14"/>
        <v>3115</v>
      </c>
      <c r="B328" s="77">
        <v>12</v>
      </c>
      <c r="C328" s="77">
        <v>43</v>
      </c>
      <c r="D328" s="78" t="s">
        <v>1859</v>
      </c>
      <c r="E328" s="77" t="s">
        <v>1568</v>
      </c>
      <c r="F328" s="80" t="s">
        <v>1525</v>
      </c>
    </row>
    <row r="329" spans="1:6" ht="21">
      <c r="A329" s="77">
        <f t="shared" si="14"/>
        <v>3116</v>
      </c>
      <c r="B329" s="77">
        <v>12</v>
      </c>
      <c r="C329" s="77">
        <v>44</v>
      </c>
      <c r="D329" s="78" t="s">
        <v>1860</v>
      </c>
      <c r="E329" s="77" t="s">
        <v>1568</v>
      </c>
      <c r="F329" s="80" t="s">
        <v>1525</v>
      </c>
    </row>
    <row r="330" spans="1:6" ht="21">
      <c r="A330" s="77">
        <f t="shared" si="14"/>
        <v>3117</v>
      </c>
      <c r="B330" s="77">
        <v>12</v>
      </c>
      <c r="C330" s="77">
        <v>45</v>
      </c>
      <c r="D330" s="78" t="s">
        <v>1861</v>
      </c>
      <c r="E330" s="77" t="s">
        <v>1568</v>
      </c>
      <c r="F330" s="80" t="s">
        <v>1525</v>
      </c>
    </row>
    <row r="331" spans="1:6" ht="21">
      <c r="A331" s="77">
        <f t="shared" si="14"/>
        <v>3118</v>
      </c>
      <c r="B331" s="77">
        <v>12</v>
      </c>
      <c r="C331" s="77">
        <v>46</v>
      </c>
      <c r="D331" s="78" t="s">
        <v>1862</v>
      </c>
      <c r="E331" s="77" t="s">
        <v>1255</v>
      </c>
      <c r="F331" s="80" t="s">
        <v>1525</v>
      </c>
    </row>
    <row r="332" spans="1:6" ht="21">
      <c r="A332" s="77">
        <f t="shared" si="14"/>
        <v>3119</v>
      </c>
      <c r="B332" s="77">
        <v>12</v>
      </c>
      <c r="C332" s="77">
        <v>47</v>
      </c>
      <c r="D332" s="78" t="s">
        <v>1863</v>
      </c>
      <c r="E332" s="77" t="s">
        <v>1255</v>
      </c>
      <c r="F332" s="80" t="s">
        <v>1525</v>
      </c>
    </row>
    <row r="333" spans="1:6" ht="21">
      <c r="A333" s="77">
        <f t="shared" si="14"/>
        <v>3120</v>
      </c>
      <c r="B333" s="77">
        <v>12</v>
      </c>
      <c r="C333" s="77">
        <v>48</v>
      </c>
      <c r="D333" s="78" t="s">
        <v>1864</v>
      </c>
      <c r="E333" s="77" t="s">
        <v>1255</v>
      </c>
      <c r="F333" s="80" t="s">
        <v>1525</v>
      </c>
    </row>
    <row r="334" spans="1:6" ht="21">
      <c r="A334" s="77">
        <f t="shared" si="14"/>
        <v>3121</v>
      </c>
      <c r="B334" s="77">
        <v>12</v>
      </c>
      <c r="C334" s="77">
        <v>49</v>
      </c>
      <c r="D334" s="78" t="s">
        <v>1865</v>
      </c>
      <c r="E334" s="77" t="s">
        <v>1255</v>
      </c>
      <c r="F334" s="80" t="s">
        <v>1525</v>
      </c>
    </row>
    <row r="335" spans="1:6" ht="21">
      <c r="A335" s="40">
        <f t="shared" si="14"/>
        <v>3328</v>
      </c>
      <c r="B335" s="40">
        <v>13</v>
      </c>
      <c r="C335" s="40">
        <v>0</v>
      </c>
      <c r="D335" s="41" t="s">
        <v>1866</v>
      </c>
      <c r="E335" s="40" t="s">
        <v>88</v>
      </c>
      <c r="F335" s="43" t="s">
        <v>1522</v>
      </c>
    </row>
    <row r="336" spans="1:6" ht="21">
      <c r="A336" s="40">
        <f t="shared" si="14"/>
        <v>3329</v>
      </c>
      <c r="B336" s="40">
        <v>13</v>
      </c>
      <c r="C336" s="40">
        <v>1</v>
      </c>
      <c r="D336" s="41" t="s">
        <v>1867</v>
      </c>
      <c r="E336" s="40" t="s">
        <v>88</v>
      </c>
      <c r="F336" s="43" t="s">
        <v>1532</v>
      </c>
    </row>
    <row r="337" spans="1:6" ht="21">
      <c r="A337" s="40">
        <f t="shared" si="14"/>
        <v>3330</v>
      </c>
      <c r="B337" s="40">
        <v>13</v>
      </c>
      <c r="C337" s="40">
        <v>2</v>
      </c>
      <c r="D337" s="41" t="s">
        <v>1868</v>
      </c>
      <c r="E337" s="40" t="s">
        <v>1869</v>
      </c>
      <c r="F337" s="43" t="s">
        <v>1525</v>
      </c>
    </row>
    <row r="338" spans="1:6" ht="21">
      <c r="A338" s="40">
        <f t="shared" si="14"/>
        <v>3331</v>
      </c>
      <c r="B338" s="40">
        <v>13</v>
      </c>
      <c r="C338" s="40">
        <v>3</v>
      </c>
      <c r="D338" s="41" t="s">
        <v>1870</v>
      </c>
      <c r="E338" s="40" t="s">
        <v>1259</v>
      </c>
      <c r="F338" s="43" t="s">
        <v>1532</v>
      </c>
    </row>
    <row r="339" spans="1:6" ht="21">
      <c r="A339" s="40">
        <f t="shared" si="14"/>
        <v>3332</v>
      </c>
      <c r="B339" s="40">
        <v>13</v>
      </c>
      <c r="C339" s="40">
        <v>4</v>
      </c>
      <c r="D339" s="41" t="s">
        <v>1871</v>
      </c>
      <c r="E339" s="40" t="s">
        <v>1524</v>
      </c>
      <c r="F339" s="43" t="s">
        <v>1525</v>
      </c>
    </row>
    <row r="340" spans="1:6" ht="21">
      <c r="A340" s="40">
        <f t="shared" si="14"/>
        <v>3333</v>
      </c>
      <c r="B340" s="40">
        <v>13</v>
      </c>
      <c r="C340" s="40">
        <v>5</v>
      </c>
      <c r="D340" s="41" t="s">
        <v>1872</v>
      </c>
      <c r="E340" s="40" t="s">
        <v>1524</v>
      </c>
      <c r="F340" s="43" t="s">
        <v>1525</v>
      </c>
    </row>
    <row r="341" spans="1:6" ht="21">
      <c r="A341" s="40">
        <f t="shared" si="14"/>
        <v>3334</v>
      </c>
      <c r="B341" s="40">
        <v>13</v>
      </c>
      <c r="C341" s="40">
        <v>6</v>
      </c>
      <c r="D341" s="41" t="s">
        <v>1873</v>
      </c>
      <c r="E341" s="40" t="s">
        <v>1259</v>
      </c>
      <c r="F341" s="43" t="s">
        <v>1532</v>
      </c>
    </row>
    <row r="342" spans="1:6" ht="21">
      <c r="A342" s="40">
        <f t="shared" si="14"/>
        <v>3335</v>
      </c>
      <c r="B342" s="40">
        <v>13</v>
      </c>
      <c r="C342" s="40">
        <v>7</v>
      </c>
      <c r="D342" s="41" t="s">
        <v>1874</v>
      </c>
      <c r="E342" s="40" t="s">
        <v>1259</v>
      </c>
      <c r="F342" s="43" t="s">
        <v>1532</v>
      </c>
    </row>
    <row r="343" spans="1:6" ht="21">
      <c r="A343" s="40">
        <f t="shared" si="14"/>
        <v>3336</v>
      </c>
      <c r="B343" s="40">
        <v>13</v>
      </c>
      <c r="C343" s="40">
        <v>8</v>
      </c>
      <c r="D343" s="41" t="s">
        <v>1875</v>
      </c>
      <c r="E343" s="40" t="s">
        <v>1259</v>
      </c>
      <c r="F343" s="43" t="s">
        <v>1532</v>
      </c>
    </row>
    <row r="344" spans="1:6" ht="21">
      <c r="A344" s="40">
        <f t="shared" si="14"/>
        <v>3337</v>
      </c>
      <c r="B344" s="40">
        <v>13</v>
      </c>
      <c r="C344" s="40">
        <v>9</v>
      </c>
      <c r="D344" s="41" t="s">
        <v>1876</v>
      </c>
      <c r="E344" s="40" t="s">
        <v>1538</v>
      </c>
      <c r="F344" s="43" t="s">
        <v>1525</v>
      </c>
    </row>
    <row r="345" spans="1:6" ht="21">
      <c r="A345" s="40">
        <f t="shared" si="14"/>
        <v>3338</v>
      </c>
      <c r="B345" s="40">
        <v>13</v>
      </c>
      <c r="C345" s="40">
        <v>10</v>
      </c>
      <c r="D345" s="41" t="s">
        <v>1877</v>
      </c>
      <c r="E345" s="40" t="s">
        <v>1538</v>
      </c>
      <c r="F345" s="43" t="s">
        <v>1525</v>
      </c>
    </row>
    <row r="346" spans="1:6" ht="21">
      <c r="A346" s="40">
        <f t="shared" si="14"/>
        <v>3339</v>
      </c>
      <c r="B346" s="40">
        <v>13</v>
      </c>
      <c r="C346" s="40">
        <v>11</v>
      </c>
      <c r="D346" s="41" t="s">
        <v>1878</v>
      </c>
      <c r="E346" s="40" t="s">
        <v>1259</v>
      </c>
      <c r="F346" s="43" t="s">
        <v>1532</v>
      </c>
    </row>
    <row r="347" spans="1:6" ht="21">
      <c r="A347" s="81">
        <f t="shared" si="14"/>
        <v>3584</v>
      </c>
      <c r="B347" s="81">
        <v>14</v>
      </c>
      <c r="C347" s="81">
        <v>0</v>
      </c>
      <c r="D347" s="82" t="s">
        <v>1879</v>
      </c>
      <c r="E347" s="83" t="s">
        <v>88</v>
      </c>
      <c r="F347" s="84" t="s">
        <v>1522</v>
      </c>
    </row>
    <row r="348" spans="1:6" ht="21">
      <c r="A348" s="81">
        <f t="shared" si="14"/>
        <v>3585</v>
      </c>
      <c r="B348" s="81">
        <v>14</v>
      </c>
      <c r="C348" s="81">
        <f t="shared" ref="C348:C363" si="18">C347+1</f>
        <v>1</v>
      </c>
      <c r="D348" s="82" t="s">
        <v>1880</v>
      </c>
      <c r="E348" s="81" t="s">
        <v>1227</v>
      </c>
      <c r="F348" s="84" t="s">
        <v>1525</v>
      </c>
    </row>
    <row r="349" spans="1:6" ht="21">
      <c r="A349" s="81">
        <f t="shared" si="14"/>
        <v>3586</v>
      </c>
      <c r="B349" s="81">
        <v>14</v>
      </c>
      <c r="C349" s="81">
        <f t="shared" si="18"/>
        <v>2</v>
      </c>
      <c r="D349" s="82" t="s">
        <v>1881</v>
      </c>
      <c r="E349" s="81" t="s">
        <v>1227</v>
      </c>
      <c r="F349" s="84" t="s">
        <v>1525</v>
      </c>
    </row>
    <row r="350" spans="1:6" ht="21">
      <c r="A350" s="81">
        <f t="shared" si="14"/>
        <v>3587</v>
      </c>
      <c r="B350" s="81">
        <v>14</v>
      </c>
      <c r="C350" s="81">
        <f t="shared" si="18"/>
        <v>3</v>
      </c>
      <c r="D350" s="82" t="s">
        <v>1882</v>
      </c>
      <c r="E350" s="81" t="s">
        <v>1227</v>
      </c>
      <c r="F350" s="84" t="s">
        <v>1525</v>
      </c>
    </row>
    <row r="351" spans="1:6" ht="21">
      <c r="A351" s="81">
        <f t="shared" si="14"/>
        <v>3588</v>
      </c>
      <c r="B351" s="81">
        <v>14</v>
      </c>
      <c r="C351" s="81">
        <f t="shared" si="18"/>
        <v>4</v>
      </c>
      <c r="D351" s="82" t="s">
        <v>1883</v>
      </c>
      <c r="E351" s="81" t="s">
        <v>1227</v>
      </c>
      <c r="F351" s="84" t="s">
        <v>1525</v>
      </c>
    </row>
    <row r="352" spans="1:6" ht="21">
      <c r="A352" s="81">
        <f t="shared" si="14"/>
        <v>3589</v>
      </c>
      <c r="B352" s="81">
        <v>14</v>
      </c>
      <c r="C352" s="81">
        <f t="shared" si="18"/>
        <v>5</v>
      </c>
      <c r="D352" s="82" t="s">
        <v>1884</v>
      </c>
      <c r="E352" s="81" t="s">
        <v>1227</v>
      </c>
      <c r="F352" s="84" t="s">
        <v>1525</v>
      </c>
    </row>
    <row r="353" spans="1:6" ht="21">
      <c r="A353" s="81">
        <f t="shared" si="14"/>
        <v>3590</v>
      </c>
      <c r="B353" s="81">
        <v>14</v>
      </c>
      <c r="C353" s="81">
        <f t="shared" si="18"/>
        <v>6</v>
      </c>
      <c r="D353" s="82" t="s">
        <v>1885</v>
      </c>
      <c r="E353" s="81" t="s">
        <v>1227</v>
      </c>
      <c r="F353" s="84" t="s">
        <v>1525</v>
      </c>
    </row>
    <row r="354" spans="1:6" ht="21">
      <c r="A354" s="81">
        <f t="shared" si="14"/>
        <v>3591</v>
      </c>
      <c r="B354" s="81">
        <v>14</v>
      </c>
      <c r="C354" s="81">
        <f t="shared" si="18"/>
        <v>7</v>
      </c>
      <c r="D354" s="82" t="s">
        <v>1886</v>
      </c>
      <c r="E354" s="81" t="s">
        <v>1227</v>
      </c>
      <c r="F354" s="84" t="s">
        <v>1525</v>
      </c>
    </row>
    <row r="355" spans="1:6" ht="21">
      <c r="A355" s="81">
        <f t="shared" si="14"/>
        <v>3592</v>
      </c>
      <c r="B355" s="81">
        <v>14</v>
      </c>
      <c r="C355" s="81">
        <f t="shared" si="18"/>
        <v>8</v>
      </c>
      <c r="D355" s="82" t="s">
        <v>1887</v>
      </c>
      <c r="E355" s="81" t="s">
        <v>1227</v>
      </c>
      <c r="F355" s="84" t="s">
        <v>1525</v>
      </c>
    </row>
    <row r="356" spans="1:6" ht="21">
      <c r="A356" s="81">
        <f t="shared" si="14"/>
        <v>3593</v>
      </c>
      <c r="B356" s="81">
        <v>14</v>
      </c>
      <c r="C356" s="81">
        <f t="shared" si="18"/>
        <v>9</v>
      </c>
      <c r="D356" s="82" t="s">
        <v>1888</v>
      </c>
      <c r="E356" s="81" t="s">
        <v>1259</v>
      </c>
      <c r="F356" s="84" t="s">
        <v>1532</v>
      </c>
    </row>
    <row r="357" spans="1:6" ht="21">
      <c r="A357" s="81">
        <f t="shared" ref="A357:A458" si="19">B357*256+C357</f>
        <v>3594</v>
      </c>
      <c r="B357" s="81">
        <v>14</v>
      </c>
      <c r="C357" s="81">
        <f t="shared" si="18"/>
        <v>10</v>
      </c>
      <c r="D357" s="82" t="s">
        <v>1889</v>
      </c>
      <c r="E357" s="81" t="s">
        <v>1259</v>
      </c>
      <c r="F357" s="84" t="s">
        <v>1532</v>
      </c>
    </row>
    <row r="358" spans="1:6" ht="21">
      <c r="A358" s="81">
        <f t="shared" si="19"/>
        <v>3595</v>
      </c>
      <c r="B358" s="81">
        <v>14</v>
      </c>
      <c r="C358" s="81">
        <f t="shared" si="18"/>
        <v>11</v>
      </c>
      <c r="D358" s="82" t="s">
        <v>1890</v>
      </c>
      <c r="E358" s="81" t="s">
        <v>1259</v>
      </c>
      <c r="F358" s="84" t="s">
        <v>1532</v>
      </c>
    </row>
    <row r="359" spans="1:6" ht="21">
      <c r="A359" s="81">
        <f t="shared" si="19"/>
        <v>3596</v>
      </c>
      <c r="B359" s="81">
        <v>14</v>
      </c>
      <c r="C359" s="81">
        <f t="shared" si="18"/>
        <v>12</v>
      </c>
      <c r="D359" s="82" t="s">
        <v>1891</v>
      </c>
      <c r="E359" s="81" t="s">
        <v>1259</v>
      </c>
      <c r="F359" s="84" t="s">
        <v>1532</v>
      </c>
    </row>
    <row r="360" spans="1:6" ht="21">
      <c r="A360" s="81">
        <f t="shared" si="19"/>
        <v>3597</v>
      </c>
      <c r="B360" s="81">
        <v>14</v>
      </c>
      <c r="C360" s="81">
        <f t="shared" si="18"/>
        <v>13</v>
      </c>
      <c r="D360" s="82" t="s">
        <v>1892</v>
      </c>
      <c r="E360" s="81" t="s">
        <v>1259</v>
      </c>
      <c r="F360" s="84" t="s">
        <v>1532</v>
      </c>
    </row>
    <row r="361" spans="1:6" ht="21">
      <c r="A361" s="81">
        <f t="shared" si="19"/>
        <v>3598</v>
      </c>
      <c r="B361" s="81">
        <v>14</v>
      </c>
      <c r="C361" s="81">
        <f t="shared" si="18"/>
        <v>14</v>
      </c>
      <c r="D361" s="82" t="s">
        <v>1893</v>
      </c>
      <c r="E361" s="81" t="s">
        <v>1259</v>
      </c>
      <c r="F361" s="84" t="s">
        <v>1532</v>
      </c>
    </row>
    <row r="362" spans="1:6" ht="21">
      <c r="A362" s="81">
        <f t="shared" si="19"/>
        <v>3599</v>
      </c>
      <c r="B362" s="81">
        <v>14</v>
      </c>
      <c r="C362" s="81">
        <f t="shared" si="18"/>
        <v>15</v>
      </c>
      <c r="D362" s="82" t="s">
        <v>1894</v>
      </c>
      <c r="E362" s="81" t="s">
        <v>1259</v>
      </c>
      <c r="F362" s="84" t="s">
        <v>1532</v>
      </c>
    </row>
    <row r="363" spans="1:6" ht="21">
      <c r="A363" s="81">
        <f t="shared" si="19"/>
        <v>3600</v>
      </c>
      <c r="B363" s="81">
        <v>14</v>
      </c>
      <c r="C363" s="81">
        <f t="shared" si="18"/>
        <v>16</v>
      </c>
      <c r="D363" s="82" t="s">
        <v>1895</v>
      </c>
      <c r="E363" s="81" t="s">
        <v>1259</v>
      </c>
      <c r="F363" s="84" t="s">
        <v>1532</v>
      </c>
    </row>
    <row r="364" spans="1:6" ht="21">
      <c r="A364" s="49">
        <f t="shared" si="19"/>
        <v>3840</v>
      </c>
      <c r="B364" s="49">
        <v>15</v>
      </c>
      <c r="C364" s="49">
        <v>0</v>
      </c>
      <c r="D364" s="50" t="s">
        <v>1896</v>
      </c>
      <c r="E364" s="51" t="s">
        <v>88</v>
      </c>
      <c r="F364" s="52" t="s">
        <v>1532</v>
      </c>
    </row>
    <row r="365" spans="1:6" ht="21">
      <c r="A365" s="49">
        <f t="shared" si="19"/>
        <v>3841</v>
      </c>
      <c r="B365" s="49">
        <v>15</v>
      </c>
      <c r="C365" s="49">
        <f t="shared" ref="C365:C391" si="20">C364+1</f>
        <v>1</v>
      </c>
      <c r="D365" s="50" t="s">
        <v>1897</v>
      </c>
      <c r="E365" s="51" t="s">
        <v>88</v>
      </c>
      <c r="F365" s="52" t="s">
        <v>1532</v>
      </c>
    </row>
    <row r="366" spans="1:6" ht="21">
      <c r="A366" s="49">
        <f t="shared" si="19"/>
        <v>3842</v>
      </c>
      <c r="B366" s="49">
        <v>15</v>
      </c>
      <c r="C366" s="49">
        <f t="shared" si="20"/>
        <v>2</v>
      </c>
      <c r="D366" s="50" t="s">
        <v>1898</v>
      </c>
      <c r="E366" s="51" t="s">
        <v>88</v>
      </c>
      <c r="F366" s="52" t="s">
        <v>1532</v>
      </c>
    </row>
    <row r="367" spans="1:6" ht="21">
      <c r="A367" s="49">
        <f t="shared" si="19"/>
        <v>3843</v>
      </c>
      <c r="B367" s="49">
        <v>15</v>
      </c>
      <c r="C367" s="49">
        <f t="shared" si="20"/>
        <v>3</v>
      </c>
      <c r="D367" s="50" t="s">
        <v>1899</v>
      </c>
      <c r="E367" s="51" t="s">
        <v>88</v>
      </c>
      <c r="F367" s="52" t="s">
        <v>1532</v>
      </c>
    </row>
    <row r="368" spans="1:6" ht="21">
      <c r="A368" s="49">
        <f t="shared" si="19"/>
        <v>3844</v>
      </c>
      <c r="B368" s="49">
        <v>15</v>
      </c>
      <c r="C368" s="49">
        <f t="shared" si="20"/>
        <v>4</v>
      </c>
      <c r="D368" s="85" t="s">
        <v>1900</v>
      </c>
      <c r="E368" s="49" t="s">
        <v>1901</v>
      </c>
      <c r="F368" s="52" t="s">
        <v>1525</v>
      </c>
    </row>
    <row r="369" spans="1:6" ht="21">
      <c r="A369" s="49">
        <f t="shared" si="19"/>
        <v>3845</v>
      </c>
      <c r="B369" s="49">
        <v>15</v>
      </c>
      <c r="C369" s="49">
        <f t="shared" si="20"/>
        <v>5</v>
      </c>
      <c r="D369" s="85" t="s">
        <v>1902</v>
      </c>
      <c r="E369" s="49" t="s">
        <v>501</v>
      </c>
      <c r="F369" s="52" t="s">
        <v>1525</v>
      </c>
    </row>
    <row r="370" spans="1:6" ht="21">
      <c r="A370" s="49">
        <f t="shared" si="19"/>
        <v>3846</v>
      </c>
      <c r="B370" s="49">
        <v>15</v>
      </c>
      <c r="C370" s="49">
        <f t="shared" si="20"/>
        <v>6</v>
      </c>
      <c r="D370" s="85" t="s">
        <v>1903</v>
      </c>
      <c r="E370" s="49" t="s">
        <v>1901</v>
      </c>
      <c r="F370" s="52" t="s">
        <v>1525</v>
      </c>
    </row>
    <row r="371" spans="1:6" ht="21">
      <c r="A371" s="49">
        <f t="shared" si="19"/>
        <v>3847</v>
      </c>
      <c r="B371" s="49">
        <v>15</v>
      </c>
      <c r="C371" s="49">
        <f t="shared" si="20"/>
        <v>7</v>
      </c>
      <c r="D371" s="85" t="s">
        <v>1904</v>
      </c>
      <c r="E371" s="49" t="s">
        <v>1227</v>
      </c>
      <c r="F371" s="52" t="s">
        <v>1525</v>
      </c>
    </row>
    <row r="372" spans="1:6" ht="21">
      <c r="A372" s="49">
        <f t="shared" si="19"/>
        <v>3848</v>
      </c>
      <c r="B372" s="49">
        <v>15</v>
      </c>
      <c r="C372" s="49">
        <f t="shared" si="20"/>
        <v>8</v>
      </c>
      <c r="D372" s="85" t="s">
        <v>1905</v>
      </c>
      <c r="E372" s="49" t="s">
        <v>1227</v>
      </c>
      <c r="F372" s="52" t="s">
        <v>1525</v>
      </c>
    </row>
    <row r="373" spans="1:6" ht="21">
      <c r="A373" s="49">
        <f t="shared" si="19"/>
        <v>3849</v>
      </c>
      <c r="B373" s="49">
        <v>15</v>
      </c>
      <c r="C373" s="49">
        <f t="shared" si="20"/>
        <v>9</v>
      </c>
      <c r="D373" s="85" t="s">
        <v>1906</v>
      </c>
      <c r="E373" s="49" t="s">
        <v>501</v>
      </c>
      <c r="F373" s="52" t="s">
        <v>1525</v>
      </c>
    </row>
    <row r="374" spans="1:6" ht="21">
      <c r="A374" s="49">
        <f t="shared" si="19"/>
        <v>3850</v>
      </c>
      <c r="B374" s="49">
        <v>15</v>
      </c>
      <c r="C374" s="49">
        <f t="shared" si="20"/>
        <v>10</v>
      </c>
      <c r="D374" s="85" t="s">
        <v>1907</v>
      </c>
      <c r="E374" s="49" t="s">
        <v>1311</v>
      </c>
      <c r="F374" s="52" t="s">
        <v>1525</v>
      </c>
    </row>
    <row r="375" spans="1:6" ht="21">
      <c r="A375" s="49">
        <f t="shared" si="19"/>
        <v>3851</v>
      </c>
      <c r="B375" s="49">
        <v>15</v>
      </c>
      <c r="C375" s="49">
        <f t="shared" si="20"/>
        <v>11</v>
      </c>
      <c r="D375" s="85" t="s">
        <v>1908</v>
      </c>
      <c r="E375" s="49" t="s">
        <v>1291</v>
      </c>
      <c r="F375" s="52" t="s">
        <v>1525</v>
      </c>
    </row>
    <row r="376" spans="1:6" ht="21">
      <c r="A376" s="49">
        <f t="shared" si="19"/>
        <v>3852</v>
      </c>
      <c r="B376" s="49">
        <v>15</v>
      </c>
      <c r="C376" s="49">
        <f t="shared" si="20"/>
        <v>12</v>
      </c>
      <c r="D376" s="85" t="s">
        <v>1909</v>
      </c>
      <c r="E376" s="49" t="s">
        <v>1901</v>
      </c>
      <c r="F376" s="52" t="s">
        <v>1525</v>
      </c>
    </row>
    <row r="377" spans="1:6" ht="21">
      <c r="A377" s="49">
        <f t="shared" si="19"/>
        <v>3853</v>
      </c>
      <c r="B377" s="49">
        <v>15</v>
      </c>
      <c r="C377" s="49">
        <f t="shared" si="20"/>
        <v>13</v>
      </c>
      <c r="D377" s="85" t="s">
        <v>1910</v>
      </c>
      <c r="E377" s="49" t="s">
        <v>501</v>
      </c>
      <c r="F377" s="52" t="s">
        <v>1525</v>
      </c>
    </row>
    <row r="378" spans="1:6" ht="21">
      <c r="A378" s="49">
        <f t="shared" si="19"/>
        <v>3854</v>
      </c>
      <c r="B378" s="49">
        <v>15</v>
      </c>
      <c r="C378" s="49">
        <f t="shared" si="20"/>
        <v>14</v>
      </c>
      <c r="D378" s="85" t="s">
        <v>1911</v>
      </c>
      <c r="E378" s="49" t="s">
        <v>1227</v>
      </c>
      <c r="F378" s="52" t="s">
        <v>1525</v>
      </c>
    </row>
    <row r="379" spans="1:6" ht="21">
      <c r="A379" s="49">
        <f t="shared" si="19"/>
        <v>3855</v>
      </c>
      <c r="B379" s="49">
        <v>15</v>
      </c>
      <c r="C379" s="49">
        <f t="shared" si="20"/>
        <v>15</v>
      </c>
      <c r="D379" s="85" t="s">
        <v>1912</v>
      </c>
      <c r="E379" s="49" t="s">
        <v>1227</v>
      </c>
      <c r="F379" s="52" t="s">
        <v>1525</v>
      </c>
    </row>
    <row r="380" spans="1:6" ht="21">
      <c r="A380" s="49">
        <f t="shared" si="19"/>
        <v>3856</v>
      </c>
      <c r="B380" s="49">
        <v>15</v>
      </c>
      <c r="C380" s="49">
        <f t="shared" si="20"/>
        <v>16</v>
      </c>
      <c r="D380" s="85" t="s">
        <v>1913</v>
      </c>
      <c r="E380" s="49" t="s">
        <v>88</v>
      </c>
      <c r="F380" s="52" t="s">
        <v>1525</v>
      </c>
    </row>
    <row r="381" spans="1:6" ht="21">
      <c r="A381" s="49">
        <f t="shared" si="19"/>
        <v>3857</v>
      </c>
      <c r="B381" s="49">
        <v>15</v>
      </c>
      <c r="C381" s="49">
        <f t="shared" si="20"/>
        <v>17</v>
      </c>
      <c r="D381" s="85" t="s">
        <v>1914</v>
      </c>
      <c r="E381" s="51" t="s">
        <v>88</v>
      </c>
      <c r="F381" s="52" t="s">
        <v>1525</v>
      </c>
    </row>
    <row r="382" spans="1:6" ht="21">
      <c r="A382" s="49">
        <f t="shared" si="19"/>
        <v>3858</v>
      </c>
      <c r="B382" s="49">
        <v>15</v>
      </c>
      <c r="C382" s="49">
        <f t="shared" si="20"/>
        <v>18</v>
      </c>
      <c r="D382" s="50" t="s">
        <v>1915</v>
      </c>
      <c r="E382" s="49" t="s">
        <v>501</v>
      </c>
      <c r="F382" s="52" t="s">
        <v>1525</v>
      </c>
    </row>
    <row r="383" spans="1:6" ht="21">
      <c r="A383" s="49">
        <f t="shared" si="19"/>
        <v>3859</v>
      </c>
      <c r="B383" s="49">
        <v>15</v>
      </c>
      <c r="C383" s="49">
        <f t="shared" si="20"/>
        <v>19</v>
      </c>
      <c r="D383" s="50" t="s">
        <v>1916</v>
      </c>
      <c r="E383" s="49" t="s">
        <v>1538</v>
      </c>
      <c r="F383" s="52" t="s">
        <v>1525</v>
      </c>
    </row>
    <row r="384" spans="1:6" ht="21">
      <c r="A384" s="49">
        <f t="shared" si="19"/>
        <v>3860</v>
      </c>
      <c r="B384" s="49">
        <v>15</v>
      </c>
      <c r="C384" s="49">
        <f t="shared" si="20"/>
        <v>20</v>
      </c>
      <c r="D384" s="50" t="s">
        <v>1917</v>
      </c>
      <c r="E384" s="49" t="s">
        <v>501</v>
      </c>
      <c r="F384" s="52" t="s">
        <v>1525</v>
      </c>
    </row>
    <row r="385" spans="1:6" ht="21">
      <c r="A385" s="49">
        <f t="shared" si="19"/>
        <v>3861</v>
      </c>
      <c r="B385" s="49">
        <v>15</v>
      </c>
      <c r="C385" s="49">
        <f t="shared" si="20"/>
        <v>21</v>
      </c>
      <c r="D385" s="50" t="s">
        <v>1918</v>
      </c>
      <c r="E385" s="51" t="s">
        <v>501</v>
      </c>
      <c r="F385" s="52" t="s">
        <v>1525</v>
      </c>
    </row>
    <row r="386" spans="1:6" ht="21">
      <c r="A386" s="49">
        <f t="shared" si="19"/>
        <v>3862</v>
      </c>
      <c r="B386" s="49">
        <v>15</v>
      </c>
      <c r="C386" s="49">
        <f t="shared" si="20"/>
        <v>22</v>
      </c>
      <c r="D386" s="50" t="s">
        <v>1919</v>
      </c>
      <c r="E386" s="51" t="s">
        <v>501</v>
      </c>
      <c r="F386" s="52" t="s">
        <v>1525</v>
      </c>
    </row>
    <row r="387" spans="1:6" ht="21">
      <c r="A387" s="49">
        <f t="shared" si="19"/>
        <v>3863</v>
      </c>
      <c r="B387" s="49">
        <v>15</v>
      </c>
      <c r="C387" s="49">
        <f t="shared" si="20"/>
        <v>23</v>
      </c>
      <c r="D387" s="50" t="s">
        <v>1920</v>
      </c>
      <c r="E387" s="51" t="s">
        <v>88</v>
      </c>
      <c r="F387" s="52" t="s">
        <v>1522</v>
      </c>
    </row>
    <row r="388" spans="1:6" ht="21">
      <c r="A388" s="49">
        <f t="shared" si="19"/>
        <v>3864</v>
      </c>
      <c r="B388" s="49">
        <v>15</v>
      </c>
      <c r="C388" s="49">
        <f t="shared" si="20"/>
        <v>24</v>
      </c>
      <c r="D388" s="50" t="s">
        <v>1921</v>
      </c>
      <c r="E388" s="51" t="s">
        <v>1259</v>
      </c>
      <c r="F388" s="52" t="s">
        <v>1532</v>
      </c>
    </row>
    <row r="389" spans="1:6" ht="21">
      <c r="A389" s="49">
        <f t="shared" si="19"/>
        <v>3865</v>
      </c>
      <c r="B389" s="49">
        <v>15</v>
      </c>
      <c r="C389" s="49">
        <f t="shared" si="20"/>
        <v>25</v>
      </c>
      <c r="D389" s="85" t="s">
        <v>1922</v>
      </c>
      <c r="E389" s="49" t="s">
        <v>1901</v>
      </c>
      <c r="F389" s="52" t="s">
        <v>1525</v>
      </c>
    </row>
    <row r="390" spans="1:6" ht="21">
      <c r="A390" s="49">
        <f t="shared" si="19"/>
        <v>3866</v>
      </c>
      <c r="B390" s="49">
        <v>15</v>
      </c>
      <c r="C390" s="49">
        <f t="shared" si="20"/>
        <v>26</v>
      </c>
      <c r="D390" s="50" t="s">
        <v>1923</v>
      </c>
      <c r="E390" s="51" t="s">
        <v>1259</v>
      </c>
      <c r="F390" s="52" t="s">
        <v>1532</v>
      </c>
    </row>
    <row r="391" spans="1:6" ht="21">
      <c r="A391" s="49">
        <f t="shared" si="19"/>
        <v>3867</v>
      </c>
      <c r="B391" s="49">
        <v>15</v>
      </c>
      <c r="C391" s="49">
        <f t="shared" si="20"/>
        <v>27</v>
      </c>
      <c r="D391" s="50" t="s">
        <v>1924</v>
      </c>
      <c r="E391" s="51" t="s">
        <v>501</v>
      </c>
      <c r="F391" s="52" t="s">
        <v>1525</v>
      </c>
    </row>
    <row r="392" spans="1:6" ht="21">
      <c r="A392" s="86">
        <f t="shared" si="19"/>
        <v>4096</v>
      </c>
      <c r="B392" s="86">
        <v>16</v>
      </c>
      <c r="C392" s="86">
        <v>0</v>
      </c>
      <c r="D392" s="87" t="s">
        <v>1925</v>
      </c>
      <c r="E392" s="86" t="s">
        <v>1524</v>
      </c>
      <c r="F392" s="88" t="s">
        <v>1525</v>
      </c>
    </row>
    <row r="393" spans="1:6" ht="21">
      <c r="A393" s="86">
        <f t="shared" si="19"/>
        <v>4097</v>
      </c>
      <c r="B393" s="86">
        <v>16</v>
      </c>
      <c r="C393" s="86">
        <f t="shared" ref="C393:C407" si="21">C392+1</f>
        <v>1</v>
      </c>
      <c r="D393" s="87" t="s">
        <v>1926</v>
      </c>
      <c r="E393" s="86" t="s">
        <v>1524</v>
      </c>
      <c r="F393" s="88" t="s">
        <v>1525</v>
      </c>
    </row>
    <row r="394" spans="1:6" ht="21">
      <c r="A394" s="86">
        <f t="shared" si="19"/>
        <v>4098</v>
      </c>
      <c r="B394" s="86">
        <v>16</v>
      </c>
      <c r="C394" s="86">
        <f t="shared" si="21"/>
        <v>2</v>
      </c>
      <c r="D394" s="87" t="s">
        <v>1927</v>
      </c>
      <c r="E394" s="86" t="s">
        <v>1524</v>
      </c>
      <c r="F394" s="88" t="s">
        <v>1525</v>
      </c>
    </row>
    <row r="395" spans="1:6" ht="21">
      <c r="A395" s="86">
        <f t="shared" si="19"/>
        <v>4099</v>
      </c>
      <c r="B395" s="86">
        <v>16</v>
      </c>
      <c r="C395" s="86">
        <f t="shared" si="21"/>
        <v>3</v>
      </c>
      <c r="D395" s="87" t="s">
        <v>1928</v>
      </c>
      <c r="E395" s="86" t="s">
        <v>1524</v>
      </c>
      <c r="F395" s="88" t="s">
        <v>1525</v>
      </c>
    </row>
    <row r="396" spans="1:6" ht="21">
      <c r="A396" s="86">
        <f t="shared" si="19"/>
        <v>4100</v>
      </c>
      <c r="B396" s="86">
        <v>16</v>
      </c>
      <c r="C396" s="86">
        <f t="shared" si="21"/>
        <v>4</v>
      </c>
      <c r="D396" s="87" t="s">
        <v>1929</v>
      </c>
      <c r="E396" s="86" t="s">
        <v>1524</v>
      </c>
      <c r="F396" s="88" t="s">
        <v>1525</v>
      </c>
    </row>
    <row r="397" spans="1:6" ht="21">
      <c r="A397" s="86">
        <f t="shared" si="19"/>
        <v>4101</v>
      </c>
      <c r="B397" s="86">
        <v>16</v>
      </c>
      <c r="C397" s="86">
        <f t="shared" si="21"/>
        <v>5</v>
      </c>
      <c r="D397" s="87" t="s">
        <v>1930</v>
      </c>
      <c r="E397" s="86" t="s">
        <v>1524</v>
      </c>
      <c r="F397" s="88" t="s">
        <v>1525</v>
      </c>
    </row>
    <row r="398" spans="1:6" ht="21">
      <c r="A398" s="86">
        <f t="shared" si="19"/>
        <v>4102</v>
      </c>
      <c r="B398" s="86">
        <v>16</v>
      </c>
      <c r="C398" s="86">
        <f t="shared" si="21"/>
        <v>6</v>
      </c>
      <c r="D398" s="87" t="s">
        <v>1931</v>
      </c>
      <c r="E398" s="86" t="s">
        <v>1524</v>
      </c>
      <c r="F398" s="88" t="s">
        <v>1525</v>
      </c>
    </row>
    <row r="399" spans="1:6" ht="21">
      <c r="A399" s="86">
        <f t="shared" si="19"/>
        <v>4103</v>
      </c>
      <c r="B399" s="86">
        <v>16</v>
      </c>
      <c r="C399" s="86">
        <f t="shared" si="21"/>
        <v>7</v>
      </c>
      <c r="D399" s="87" t="s">
        <v>1932</v>
      </c>
      <c r="E399" s="86" t="s">
        <v>1524</v>
      </c>
      <c r="F399" s="88" t="s">
        <v>1525</v>
      </c>
    </row>
    <row r="400" spans="1:6" ht="21">
      <c r="A400" s="86">
        <f t="shared" si="19"/>
        <v>4104</v>
      </c>
      <c r="B400" s="86">
        <v>16</v>
      </c>
      <c r="C400" s="86">
        <f t="shared" si="21"/>
        <v>8</v>
      </c>
      <c r="D400" s="87" t="s">
        <v>1933</v>
      </c>
      <c r="E400" s="86" t="s">
        <v>1524</v>
      </c>
      <c r="F400" s="88" t="s">
        <v>1532</v>
      </c>
    </row>
    <row r="401" spans="1:6" ht="21">
      <c r="A401" s="86">
        <f t="shared" si="19"/>
        <v>4105</v>
      </c>
      <c r="B401" s="86">
        <v>16</v>
      </c>
      <c r="C401" s="86">
        <f t="shared" si="21"/>
        <v>9</v>
      </c>
      <c r="D401" s="87" t="s">
        <v>1934</v>
      </c>
      <c r="E401" s="86" t="s">
        <v>1524</v>
      </c>
      <c r="F401" s="88" t="s">
        <v>1532</v>
      </c>
    </row>
    <row r="402" spans="1:6" ht="21">
      <c r="A402" s="86">
        <f t="shared" si="19"/>
        <v>4106</v>
      </c>
      <c r="B402" s="86">
        <v>16</v>
      </c>
      <c r="C402" s="86">
        <f t="shared" si="21"/>
        <v>10</v>
      </c>
      <c r="D402" s="87" t="s">
        <v>1935</v>
      </c>
      <c r="E402" s="86" t="s">
        <v>1524</v>
      </c>
      <c r="F402" s="88" t="s">
        <v>1525</v>
      </c>
    </row>
    <row r="403" spans="1:6" ht="21">
      <c r="A403" s="86">
        <f t="shared" si="19"/>
        <v>4107</v>
      </c>
      <c r="B403" s="86">
        <v>16</v>
      </c>
      <c r="C403" s="86">
        <f t="shared" si="21"/>
        <v>11</v>
      </c>
      <c r="D403" s="87" t="s">
        <v>1936</v>
      </c>
      <c r="E403" s="86" t="s">
        <v>1524</v>
      </c>
      <c r="F403" s="88" t="s">
        <v>1525</v>
      </c>
    </row>
    <row r="404" spans="1:6" ht="21">
      <c r="A404" s="86">
        <f t="shared" si="19"/>
        <v>4108</v>
      </c>
      <c r="B404" s="86">
        <v>16</v>
      </c>
      <c r="C404" s="86">
        <f t="shared" si="21"/>
        <v>12</v>
      </c>
      <c r="D404" s="87" t="s">
        <v>1937</v>
      </c>
      <c r="E404" s="86" t="s">
        <v>1524</v>
      </c>
      <c r="F404" s="88" t="s">
        <v>1532</v>
      </c>
    </row>
    <row r="405" spans="1:6" ht="21">
      <c r="A405" s="86">
        <f t="shared" si="19"/>
        <v>4109</v>
      </c>
      <c r="B405" s="86">
        <v>16</v>
      </c>
      <c r="C405" s="86">
        <f t="shared" si="21"/>
        <v>13</v>
      </c>
      <c r="D405" s="87" t="s">
        <v>1938</v>
      </c>
      <c r="E405" s="89" t="s">
        <v>1524</v>
      </c>
      <c r="F405" s="88" t="s">
        <v>1532</v>
      </c>
    </row>
    <row r="406" spans="1:6" ht="21">
      <c r="A406" s="86">
        <f t="shared" si="19"/>
        <v>4110</v>
      </c>
      <c r="B406" s="86">
        <v>16</v>
      </c>
      <c r="C406" s="86">
        <f t="shared" si="21"/>
        <v>14</v>
      </c>
      <c r="D406" s="87" t="s">
        <v>1939</v>
      </c>
      <c r="E406" s="89" t="s">
        <v>1524</v>
      </c>
      <c r="F406" s="88" t="s">
        <v>1525</v>
      </c>
    </row>
    <row r="407" spans="1:6" ht="21">
      <c r="A407" s="86">
        <f t="shared" si="19"/>
        <v>4111</v>
      </c>
      <c r="B407" s="86">
        <v>16</v>
      </c>
      <c r="C407" s="86">
        <f t="shared" si="21"/>
        <v>15</v>
      </c>
      <c r="D407" s="87" t="s">
        <v>1940</v>
      </c>
      <c r="E407" s="89" t="s">
        <v>1259</v>
      </c>
      <c r="F407" s="88" t="s">
        <v>1532</v>
      </c>
    </row>
    <row r="408" spans="1:6" ht="21">
      <c r="A408" s="53">
        <f t="shared" si="19"/>
        <v>4352</v>
      </c>
      <c r="B408" s="53">
        <v>17</v>
      </c>
      <c r="C408" s="53">
        <v>0</v>
      </c>
      <c r="D408" s="54" t="s">
        <v>1941</v>
      </c>
      <c r="E408" s="55" t="s">
        <v>88</v>
      </c>
      <c r="F408" s="56" t="s">
        <v>1522</v>
      </c>
    </row>
    <row r="409" spans="1:6" ht="21">
      <c r="A409" s="53">
        <f t="shared" si="19"/>
        <v>4353</v>
      </c>
      <c r="B409" s="53">
        <v>17</v>
      </c>
      <c r="C409" s="53">
        <f t="shared" ref="C409:C472" si="22">C408+1</f>
        <v>1</v>
      </c>
      <c r="D409" s="54" t="str">
        <f xml:space="preserve"> CONCATENATE("DERATING CONTROL ", TEXT(TRUNC(((C409 - 1) / 7), 0), "0"), " - Input measure ID")</f>
        <v>DERATING CONTROL 0 - Input measure ID</v>
      </c>
      <c r="E409" s="55" t="s">
        <v>88</v>
      </c>
      <c r="F409" s="56" t="s">
        <v>1522</v>
      </c>
    </row>
    <row r="410" spans="1:6" ht="21">
      <c r="A410" s="53">
        <f t="shared" si="19"/>
        <v>4354</v>
      </c>
      <c r="B410" s="53">
        <v>17</v>
      </c>
      <c r="C410" s="53">
        <f t="shared" si="22"/>
        <v>2</v>
      </c>
      <c r="D410" s="54" t="str">
        <f xml:space="preserve"> CONCATENATE("DERATING CONTROL ", TEXT(TRUNC(((C410 - 1) / 7), 0), "0"), " - Control parameter ID")</f>
        <v>DERATING CONTROL 0 - Control parameter ID</v>
      </c>
      <c r="E410" s="55" t="s">
        <v>88</v>
      </c>
      <c r="F410" s="56" t="s">
        <v>1522</v>
      </c>
    </row>
    <row r="411" spans="1:6" ht="21">
      <c r="A411" s="53">
        <f t="shared" si="19"/>
        <v>4355</v>
      </c>
      <c r="B411" s="53">
        <v>17</v>
      </c>
      <c r="C411" s="53">
        <f t="shared" si="22"/>
        <v>3</v>
      </c>
      <c r="D411" s="54" t="str">
        <f xml:space="preserve"> CONCATENATE("DERATING CONTROL ", TEXT(TRUNC(((C410 - 1) / 7), 0), "0"), " - Input measure START")</f>
        <v>DERATING CONTROL 0 - Input measure START</v>
      </c>
      <c r="E411" s="55" t="s">
        <v>88</v>
      </c>
      <c r="F411" s="56" t="s">
        <v>1525</v>
      </c>
    </row>
    <row r="412" spans="1:6" ht="21">
      <c r="A412" s="53">
        <f t="shared" si="19"/>
        <v>4356</v>
      </c>
      <c r="B412" s="53">
        <v>17</v>
      </c>
      <c r="C412" s="53">
        <f t="shared" si="22"/>
        <v>4</v>
      </c>
      <c r="D412" s="54" t="str">
        <f xml:space="preserve"> CONCATENATE("DERATING CONTROL ", TEXT(TRUNC(((C410 - 1) / 7), 0), "0"), " - Input measure STOP")</f>
        <v>DERATING CONTROL 0 - Input measure STOP</v>
      </c>
      <c r="E412" s="55" t="s">
        <v>88</v>
      </c>
      <c r="F412" s="56" t="s">
        <v>1525</v>
      </c>
    </row>
    <row r="413" spans="1:6" ht="21">
      <c r="A413" s="53">
        <f t="shared" si="19"/>
        <v>4357</v>
      </c>
      <c r="B413" s="53">
        <v>17</v>
      </c>
      <c r="C413" s="53">
        <f t="shared" si="22"/>
        <v>5</v>
      </c>
      <c r="D413" s="54" t="str">
        <f xml:space="preserve"> CONCATENATE("DERATING CONTROL ", TEXT(TRUNC(((C410 - 1) / 7), 0), "0"), " - Control parameter (Val_STOP / Val_MAX)")</f>
        <v>DERATING CONTROL 0 - Control parameter (Val_STOP / Val_MAX)</v>
      </c>
      <c r="E413" s="55" t="s">
        <v>88</v>
      </c>
      <c r="F413" s="56" t="s">
        <v>1525</v>
      </c>
    </row>
    <row r="414" spans="1:6" ht="21">
      <c r="A414" s="53">
        <f t="shared" si="19"/>
        <v>4358</v>
      </c>
      <c r="B414" s="53">
        <v>17</v>
      </c>
      <c r="C414" s="53">
        <f t="shared" si="22"/>
        <v>6</v>
      </c>
      <c r="D414" s="54" t="str">
        <f xml:space="preserve"> CONCATENATE("DERATING CONTROL ", TEXT(TRUNC(((C414 - 1) / 7), 0), "0"), " - CONFIGURATION REGISTER")</f>
        <v>DERATING CONTROL 0 - CONFIGURATION REGISTER</v>
      </c>
      <c r="E414" s="55" t="s">
        <v>88</v>
      </c>
      <c r="F414" s="56" t="s">
        <v>1522</v>
      </c>
    </row>
    <row r="415" spans="1:6" ht="21">
      <c r="A415" s="53">
        <f t="shared" si="19"/>
        <v>4359</v>
      </c>
      <c r="B415" s="53">
        <v>17</v>
      </c>
      <c r="C415" s="53">
        <f t="shared" si="22"/>
        <v>7</v>
      </c>
      <c r="D415" s="54" t="str">
        <f xml:space="preserve"> CONCATENATE("DERATING CONTROL ", TEXT(TRUNC(((C410 - 1) / 7), 0), "0"), " - Control parameter ramp (Val_DELTA / s)")</f>
        <v>DERATING CONTROL 0 - Control parameter ramp (Val_DELTA / s)</v>
      </c>
      <c r="E415" s="55" t="s">
        <v>88</v>
      </c>
      <c r="F415" s="56" t="s">
        <v>1525</v>
      </c>
    </row>
    <row r="416" spans="1:6" ht="21">
      <c r="A416" s="53">
        <f t="shared" si="19"/>
        <v>4360</v>
      </c>
      <c r="B416" s="53">
        <v>17</v>
      </c>
      <c r="C416" s="53">
        <f t="shared" si="22"/>
        <v>8</v>
      </c>
      <c r="D416" s="54" t="str">
        <f t="shared" ref="D416" si="23" xml:space="preserve"> CONCATENATE("DERATING CONTROL ", TEXT(TRUNC(((C416 - 1) / 7), 0), "0"), " - Input measure ID")</f>
        <v>DERATING CONTROL 1 - Input measure ID</v>
      </c>
      <c r="E416" s="55" t="s">
        <v>88</v>
      </c>
      <c r="F416" s="56" t="s">
        <v>1522</v>
      </c>
    </row>
    <row r="417" spans="1:6" ht="21">
      <c r="A417" s="53">
        <f t="shared" si="19"/>
        <v>4361</v>
      </c>
      <c r="B417" s="53">
        <v>17</v>
      </c>
      <c r="C417" s="53">
        <f t="shared" si="22"/>
        <v>9</v>
      </c>
      <c r="D417" s="54" t="str">
        <f t="shared" ref="D417" si="24" xml:space="preserve"> CONCATENATE("DERATING CONTROL ", TEXT(TRUNC(((C417 - 1) / 7), 0), "0"), " - Control parameter ID")</f>
        <v>DERATING CONTROL 1 - Control parameter ID</v>
      </c>
      <c r="E417" s="55" t="s">
        <v>88</v>
      </c>
      <c r="F417" s="56" t="s">
        <v>1522</v>
      </c>
    </row>
    <row r="418" spans="1:6" ht="21">
      <c r="A418" s="53">
        <f t="shared" si="19"/>
        <v>4362</v>
      </c>
      <c r="B418" s="53">
        <v>17</v>
      </c>
      <c r="C418" s="53">
        <f t="shared" si="22"/>
        <v>10</v>
      </c>
      <c r="D418" s="54" t="str">
        <f t="shared" ref="D418" si="25" xml:space="preserve"> CONCATENATE("DERATING CONTROL ", TEXT(TRUNC(((C417 - 1) / 7), 0), "0"), " - Input measure START")</f>
        <v>DERATING CONTROL 1 - Input measure START</v>
      </c>
      <c r="E418" s="55" t="s">
        <v>88</v>
      </c>
      <c r="F418" s="56" t="s">
        <v>1525</v>
      </c>
    </row>
    <row r="419" spans="1:6" ht="21">
      <c r="A419" s="53">
        <f t="shared" si="19"/>
        <v>4363</v>
      </c>
      <c r="B419" s="53">
        <v>17</v>
      </c>
      <c r="C419" s="53">
        <f t="shared" si="22"/>
        <v>11</v>
      </c>
      <c r="D419" s="54" t="str">
        <f t="shared" ref="D419" si="26" xml:space="preserve"> CONCATENATE("DERATING CONTROL ", TEXT(TRUNC(((C417 - 1) / 7), 0), "0"), " - Input measure STOP")</f>
        <v>DERATING CONTROL 1 - Input measure STOP</v>
      </c>
      <c r="E419" s="55" t="s">
        <v>88</v>
      </c>
      <c r="F419" s="56" t="s">
        <v>1525</v>
      </c>
    </row>
    <row r="420" spans="1:6" ht="21">
      <c r="A420" s="53">
        <f t="shared" si="19"/>
        <v>4364</v>
      </c>
      <c r="B420" s="53">
        <v>17</v>
      </c>
      <c r="C420" s="53">
        <f t="shared" si="22"/>
        <v>12</v>
      </c>
      <c r="D420" s="54" t="str">
        <f t="shared" ref="D420" si="27" xml:space="preserve"> CONCATENATE("DERATING CONTROL ", TEXT(TRUNC(((C417 - 1) / 7), 0), "0"), " - Control parameter (Val_STOP / Val_MAX)")</f>
        <v>DERATING CONTROL 1 - Control parameter (Val_STOP / Val_MAX)</v>
      </c>
      <c r="E420" s="55" t="s">
        <v>88</v>
      </c>
      <c r="F420" s="56" t="s">
        <v>1525</v>
      </c>
    </row>
    <row r="421" spans="1:6" ht="21">
      <c r="A421" s="53">
        <f t="shared" si="19"/>
        <v>4365</v>
      </c>
      <c r="B421" s="53">
        <v>17</v>
      </c>
      <c r="C421" s="53">
        <f t="shared" si="22"/>
        <v>13</v>
      </c>
      <c r="D421" s="54" t="str">
        <f xml:space="preserve"> CONCATENATE("DERATING CONTROL ", TEXT(TRUNC(((C421 - 1) / 7), 0), "0"), " - CONFIGURATION REGISTER")</f>
        <v>DERATING CONTROL 1 - CONFIGURATION REGISTER</v>
      </c>
      <c r="E421" s="55" t="s">
        <v>88</v>
      </c>
      <c r="F421" s="56" t="s">
        <v>1522</v>
      </c>
    </row>
    <row r="422" spans="1:6" ht="21">
      <c r="A422" s="53">
        <f t="shared" si="19"/>
        <v>4366</v>
      </c>
      <c r="B422" s="53">
        <v>17</v>
      </c>
      <c r="C422" s="53">
        <f t="shared" si="22"/>
        <v>14</v>
      </c>
      <c r="D422" s="54" t="str">
        <f t="shared" ref="D422" si="28" xml:space="preserve"> CONCATENATE("DERATING CONTROL ", TEXT(TRUNC(((C417 - 1) / 7), 0), "0"), " - Control parameter ramp (Val_DELTA / s)")</f>
        <v>DERATING CONTROL 1 - Control parameter ramp (Val_DELTA / s)</v>
      </c>
      <c r="E422" s="55" t="s">
        <v>88</v>
      </c>
      <c r="F422" s="56" t="s">
        <v>1525</v>
      </c>
    </row>
    <row r="423" spans="1:6" ht="21">
      <c r="A423" s="53">
        <f t="shared" si="19"/>
        <v>4367</v>
      </c>
      <c r="B423" s="53">
        <v>17</v>
      </c>
      <c r="C423" s="53">
        <f t="shared" si="22"/>
        <v>15</v>
      </c>
      <c r="D423" s="54" t="str">
        <f t="shared" ref="D423" si="29" xml:space="preserve"> CONCATENATE("DERATING CONTROL ", TEXT(TRUNC(((C423 - 1) / 7), 0), "0"), " - Input measure ID")</f>
        <v>DERATING CONTROL 2 - Input measure ID</v>
      </c>
      <c r="E423" s="55" t="s">
        <v>88</v>
      </c>
      <c r="F423" s="56" t="s">
        <v>1522</v>
      </c>
    </row>
    <row r="424" spans="1:6" ht="21">
      <c r="A424" s="53">
        <f t="shared" si="19"/>
        <v>4368</v>
      </c>
      <c r="B424" s="53">
        <v>17</v>
      </c>
      <c r="C424" s="53">
        <f t="shared" si="22"/>
        <v>16</v>
      </c>
      <c r="D424" s="54" t="str">
        <f t="shared" ref="D424" si="30" xml:space="preserve"> CONCATENATE("DERATING CONTROL ", TEXT(TRUNC(((C424 - 1) / 7), 0), "0"), " - Control parameter ID")</f>
        <v>DERATING CONTROL 2 - Control parameter ID</v>
      </c>
      <c r="E424" s="55" t="s">
        <v>88</v>
      </c>
      <c r="F424" s="56" t="s">
        <v>1522</v>
      </c>
    </row>
    <row r="425" spans="1:6" ht="21">
      <c r="A425" s="53">
        <f t="shared" si="19"/>
        <v>4369</v>
      </c>
      <c r="B425" s="53">
        <v>17</v>
      </c>
      <c r="C425" s="53">
        <f t="shared" si="22"/>
        <v>17</v>
      </c>
      <c r="D425" s="54" t="str">
        <f t="shared" ref="D425" si="31" xml:space="preserve"> CONCATENATE("DERATING CONTROL ", TEXT(TRUNC(((C424 - 1) / 7), 0), "0"), " - Input measure START")</f>
        <v>DERATING CONTROL 2 - Input measure START</v>
      </c>
      <c r="E425" s="55" t="s">
        <v>88</v>
      </c>
      <c r="F425" s="56" t="s">
        <v>1525</v>
      </c>
    </row>
    <row r="426" spans="1:6" ht="21">
      <c r="A426" s="53">
        <f t="shared" si="19"/>
        <v>4370</v>
      </c>
      <c r="B426" s="53">
        <v>17</v>
      </c>
      <c r="C426" s="53">
        <f t="shared" si="22"/>
        <v>18</v>
      </c>
      <c r="D426" s="54" t="str">
        <f t="shared" ref="D426" si="32" xml:space="preserve"> CONCATENATE("DERATING CONTROL ", TEXT(TRUNC(((C424 - 1) / 7), 0), "0"), " - Input measure STOP")</f>
        <v>DERATING CONTROL 2 - Input measure STOP</v>
      </c>
      <c r="E426" s="55" t="s">
        <v>88</v>
      </c>
      <c r="F426" s="56" t="s">
        <v>1525</v>
      </c>
    </row>
    <row r="427" spans="1:6" ht="21">
      <c r="A427" s="53">
        <f t="shared" si="19"/>
        <v>4371</v>
      </c>
      <c r="B427" s="53">
        <v>17</v>
      </c>
      <c r="C427" s="53">
        <f t="shared" si="22"/>
        <v>19</v>
      </c>
      <c r="D427" s="54" t="str">
        <f t="shared" ref="D427" si="33" xml:space="preserve"> CONCATENATE("DERATING CONTROL ", TEXT(TRUNC(((C424 - 1) / 7), 0), "0"), " - Control parameter (Val_STOP / Val_MAX)")</f>
        <v>DERATING CONTROL 2 - Control parameter (Val_STOP / Val_MAX)</v>
      </c>
      <c r="E427" s="55" t="s">
        <v>88</v>
      </c>
      <c r="F427" s="56" t="s">
        <v>1525</v>
      </c>
    </row>
    <row r="428" spans="1:6" ht="21">
      <c r="A428" s="53">
        <f t="shared" si="19"/>
        <v>4372</v>
      </c>
      <c r="B428" s="53">
        <v>17</v>
      </c>
      <c r="C428" s="53">
        <f t="shared" si="22"/>
        <v>20</v>
      </c>
      <c r="D428" s="54" t="str">
        <f xml:space="preserve"> CONCATENATE("DERATING CONTROL ", TEXT(TRUNC(((C428 - 1) / 7), 0), "0"), " - CONFIGURATION REGISTER")</f>
        <v>DERATING CONTROL 2 - CONFIGURATION REGISTER</v>
      </c>
      <c r="E428" s="55" t="s">
        <v>88</v>
      </c>
      <c r="F428" s="56" t="s">
        <v>1522</v>
      </c>
    </row>
    <row r="429" spans="1:6" ht="21">
      <c r="A429" s="53">
        <f t="shared" si="19"/>
        <v>4373</v>
      </c>
      <c r="B429" s="53">
        <v>17</v>
      </c>
      <c r="C429" s="53">
        <f t="shared" si="22"/>
        <v>21</v>
      </c>
      <c r="D429" s="54" t="str">
        <f t="shared" ref="D429" si="34" xml:space="preserve"> CONCATENATE("DERATING CONTROL ", TEXT(TRUNC(((C424 - 1) / 7), 0), "0"), " - Control parameter ramp (Val_DELTA / s)")</f>
        <v>DERATING CONTROL 2 - Control parameter ramp (Val_DELTA / s)</v>
      </c>
      <c r="E429" s="55" t="s">
        <v>88</v>
      </c>
      <c r="F429" s="56" t="s">
        <v>1525</v>
      </c>
    </row>
    <row r="430" spans="1:6" ht="21">
      <c r="A430" s="53">
        <f t="shared" si="19"/>
        <v>4374</v>
      </c>
      <c r="B430" s="53">
        <v>17</v>
      </c>
      <c r="C430" s="53">
        <f t="shared" si="22"/>
        <v>22</v>
      </c>
      <c r="D430" s="54" t="str">
        <f t="shared" ref="D430" si="35" xml:space="preserve"> CONCATENATE("DERATING CONTROL ", TEXT(TRUNC(((C430 - 1) / 7), 0), "0"), " - Input measure ID")</f>
        <v>DERATING CONTROL 3 - Input measure ID</v>
      </c>
      <c r="E430" s="55" t="s">
        <v>88</v>
      </c>
      <c r="F430" s="56" t="s">
        <v>1522</v>
      </c>
    </row>
    <row r="431" spans="1:6" ht="21">
      <c r="A431" s="53">
        <f t="shared" si="19"/>
        <v>4375</v>
      </c>
      <c r="B431" s="53">
        <v>17</v>
      </c>
      <c r="C431" s="53">
        <f t="shared" si="22"/>
        <v>23</v>
      </c>
      <c r="D431" s="54" t="str">
        <f t="shared" ref="D431" si="36" xml:space="preserve"> CONCATENATE("DERATING CONTROL ", TEXT(TRUNC(((C431 - 1) / 7), 0), "0"), " - Control parameter ID")</f>
        <v>DERATING CONTROL 3 - Control parameter ID</v>
      </c>
      <c r="E431" s="55" t="s">
        <v>88</v>
      </c>
      <c r="F431" s="56" t="s">
        <v>1522</v>
      </c>
    </row>
    <row r="432" spans="1:6" ht="21">
      <c r="A432" s="53">
        <f t="shared" si="19"/>
        <v>4376</v>
      </c>
      <c r="B432" s="53">
        <v>17</v>
      </c>
      <c r="C432" s="53">
        <f t="shared" si="22"/>
        <v>24</v>
      </c>
      <c r="D432" s="54" t="str">
        <f t="shared" ref="D432" si="37" xml:space="preserve"> CONCATENATE("DERATING CONTROL ", TEXT(TRUNC(((C431 - 1) / 7), 0), "0"), " - Input measure START")</f>
        <v>DERATING CONTROL 3 - Input measure START</v>
      </c>
      <c r="E432" s="55" t="s">
        <v>88</v>
      </c>
      <c r="F432" s="56" t="s">
        <v>1525</v>
      </c>
    </row>
    <row r="433" spans="1:6" ht="21">
      <c r="A433" s="53">
        <f t="shared" si="19"/>
        <v>4377</v>
      </c>
      <c r="B433" s="53">
        <v>17</v>
      </c>
      <c r="C433" s="53">
        <f t="shared" si="22"/>
        <v>25</v>
      </c>
      <c r="D433" s="54" t="str">
        <f t="shared" ref="D433" si="38" xml:space="preserve"> CONCATENATE("DERATING CONTROL ", TEXT(TRUNC(((C431 - 1) / 7), 0), "0"), " - Input measure STOP")</f>
        <v>DERATING CONTROL 3 - Input measure STOP</v>
      </c>
      <c r="E433" s="55" t="s">
        <v>88</v>
      </c>
      <c r="F433" s="56" t="s">
        <v>1525</v>
      </c>
    </row>
    <row r="434" spans="1:6" ht="21">
      <c r="A434" s="53">
        <f t="shared" si="19"/>
        <v>4378</v>
      </c>
      <c r="B434" s="53">
        <v>17</v>
      </c>
      <c r="C434" s="53">
        <f t="shared" si="22"/>
        <v>26</v>
      </c>
      <c r="D434" s="54" t="str">
        <f t="shared" ref="D434" si="39" xml:space="preserve"> CONCATENATE("DERATING CONTROL ", TEXT(TRUNC(((C431 - 1) / 7), 0), "0"), " - Control parameter (Val_STOP / Val_MAX)")</f>
        <v>DERATING CONTROL 3 - Control parameter (Val_STOP / Val_MAX)</v>
      </c>
      <c r="E434" s="55" t="s">
        <v>88</v>
      </c>
      <c r="F434" s="56" t="s">
        <v>1525</v>
      </c>
    </row>
    <row r="435" spans="1:6" ht="21">
      <c r="A435" s="53">
        <f t="shared" si="19"/>
        <v>4379</v>
      </c>
      <c r="B435" s="53">
        <v>17</v>
      </c>
      <c r="C435" s="53">
        <f t="shared" si="22"/>
        <v>27</v>
      </c>
      <c r="D435" s="54" t="str">
        <f xml:space="preserve"> CONCATENATE("DERATING CONTROL ", TEXT(TRUNC(((C435 - 1) / 7), 0), "0"), " - CONFIGURATION REGISTER")</f>
        <v>DERATING CONTROL 3 - CONFIGURATION REGISTER</v>
      </c>
      <c r="E435" s="55" t="s">
        <v>88</v>
      </c>
      <c r="F435" s="56" t="s">
        <v>1522</v>
      </c>
    </row>
    <row r="436" spans="1:6" ht="21">
      <c r="A436" s="53">
        <f t="shared" si="19"/>
        <v>4380</v>
      </c>
      <c r="B436" s="53">
        <v>17</v>
      </c>
      <c r="C436" s="53">
        <f t="shared" si="22"/>
        <v>28</v>
      </c>
      <c r="D436" s="54" t="str">
        <f t="shared" ref="D436" si="40" xml:space="preserve"> CONCATENATE("DERATING CONTROL ", TEXT(TRUNC(((C431 - 1) / 7), 0), "0"), " - Control parameter ramp (Val_DELTA / s)")</f>
        <v>DERATING CONTROL 3 - Control parameter ramp (Val_DELTA / s)</v>
      </c>
      <c r="E436" s="55" t="s">
        <v>88</v>
      </c>
      <c r="F436" s="56" t="s">
        <v>1525</v>
      </c>
    </row>
    <row r="437" spans="1:6" ht="21">
      <c r="A437" s="53">
        <f t="shared" si="19"/>
        <v>4381</v>
      </c>
      <c r="B437" s="53">
        <v>17</v>
      </c>
      <c r="C437" s="53">
        <f t="shared" si="22"/>
        <v>29</v>
      </c>
      <c r="D437" s="54" t="str">
        <f t="shared" ref="D437" si="41" xml:space="preserve"> CONCATENATE("DERATING CONTROL ", TEXT(TRUNC(((C437 - 1) / 7), 0), "0"), " - Input measure ID")</f>
        <v>DERATING CONTROL 4 - Input measure ID</v>
      </c>
      <c r="E437" s="55" t="s">
        <v>88</v>
      </c>
      <c r="F437" s="56" t="s">
        <v>1522</v>
      </c>
    </row>
    <row r="438" spans="1:6" ht="21">
      <c r="A438" s="53">
        <f t="shared" si="19"/>
        <v>4382</v>
      </c>
      <c r="B438" s="53">
        <v>17</v>
      </c>
      <c r="C438" s="53">
        <f t="shared" si="22"/>
        <v>30</v>
      </c>
      <c r="D438" s="54" t="str">
        <f t="shared" ref="D438" si="42" xml:space="preserve"> CONCATENATE("DERATING CONTROL ", TEXT(TRUNC(((C438 - 1) / 7), 0), "0"), " - Control parameter ID")</f>
        <v>DERATING CONTROL 4 - Control parameter ID</v>
      </c>
      <c r="E438" s="55" t="s">
        <v>88</v>
      </c>
      <c r="F438" s="56" t="s">
        <v>1522</v>
      </c>
    </row>
    <row r="439" spans="1:6" ht="21">
      <c r="A439" s="53">
        <f t="shared" si="19"/>
        <v>4383</v>
      </c>
      <c r="B439" s="53">
        <v>17</v>
      </c>
      <c r="C439" s="53">
        <f t="shared" si="22"/>
        <v>31</v>
      </c>
      <c r="D439" s="54" t="str">
        <f t="shared" ref="D439" si="43" xml:space="preserve"> CONCATENATE("DERATING CONTROL ", TEXT(TRUNC(((C438 - 1) / 7), 0), "0"), " - Input measure START")</f>
        <v>DERATING CONTROL 4 - Input measure START</v>
      </c>
      <c r="E439" s="55" t="s">
        <v>88</v>
      </c>
      <c r="F439" s="56" t="s">
        <v>1525</v>
      </c>
    </row>
    <row r="440" spans="1:6" ht="21">
      <c r="A440" s="53">
        <f t="shared" si="19"/>
        <v>4384</v>
      </c>
      <c r="B440" s="53">
        <v>17</v>
      </c>
      <c r="C440" s="53">
        <f t="shared" si="22"/>
        <v>32</v>
      </c>
      <c r="D440" s="54" t="str">
        <f t="shared" ref="D440" si="44" xml:space="preserve"> CONCATENATE("DERATING CONTROL ", TEXT(TRUNC(((C438 - 1) / 7), 0), "0"), " - Input measure STOP")</f>
        <v>DERATING CONTROL 4 - Input measure STOP</v>
      </c>
      <c r="E440" s="55" t="s">
        <v>88</v>
      </c>
      <c r="F440" s="56" t="s">
        <v>1525</v>
      </c>
    </row>
    <row r="441" spans="1:6" ht="21">
      <c r="A441" s="53">
        <f t="shared" si="19"/>
        <v>4385</v>
      </c>
      <c r="B441" s="53">
        <v>17</v>
      </c>
      <c r="C441" s="53">
        <f t="shared" si="22"/>
        <v>33</v>
      </c>
      <c r="D441" s="54" t="str">
        <f t="shared" ref="D441" si="45" xml:space="preserve"> CONCATENATE("DERATING CONTROL ", TEXT(TRUNC(((C438 - 1) / 7), 0), "0"), " - Control parameter (Val_STOP / Val_MAX)")</f>
        <v>DERATING CONTROL 4 - Control parameter (Val_STOP / Val_MAX)</v>
      </c>
      <c r="E441" s="55" t="s">
        <v>88</v>
      </c>
      <c r="F441" s="56" t="s">
        <v>1525</v>
      </c>
    </row>
    <row r="442" spans="1:6" ht="21">
      <c r="A442" s="53">
        <f t="shared" si="19"/>
        <v>4386</v>
      </c>
      <c r="B442" s="53">
        <v>17</v>
      </c>
      <c r="C442" s="53">
        <f t="shared" si="22"/>
        <v>34</v>
      </c>
      <c r="D442" s="54" t="str">
        <f xml:space="preserve"> CONCATENATE("DERATING CONTROL ", TEXT(TRUNC(((C442 - 1) / 7), 0), "0"), " - CONFIGURATION REGISTER")</f>
        <v>DERATING CONTROL 4 - CONFIGURATION REGISTER</v>
      </c>
      <c r="E442" s="55" t="s">
        <v>88</v>
      </c>
      <c r="F442" s="56" t="s">
        <v>1522</v>
      </c>
    </row>
    <row r="443" spans="1:6" ht="21">
      <c r="A443" s="53">
        <f t="shared" si="19"/>
        <v>4387</v>
      </c>
      <c r="B443" s="53">
        <v>17</v>
      </c>
      <c r="C443" s="53">
        <f t="shared" si="22"/>
        <v>35</v>
      </c>
      <c r="D443" s="54" t="str">
        <f t="shared" ref="D443" si="46" xml:space="preserve"> CONCATENATE("DERATING CONTROL ", TEXT(TRUNC(((C438 - 1) / 7), 0), "0"), " - Control parameter ramp (Val_DELTA / s)")</f>
        <v>DERATING CONTROL 4 - Control parameter ramp (Val_DELTA / s)</v>
      </c>
      <c r="E443" s="55" t="s">
        <v>88</v>
      </c>
      <c r="F443" s="56" t="s">
        <v>1525</v>
      </c>
    </row>
    <row r="444" spans="1:6" ht="21">
      <c r="A444" s="53">
        <f t="shared" si="19"/>
        <v>4388</v>
      </c>
      <c r="B444" s="53">
        <v>17</v>
      </c>
      <c r="C444" s="53">
        <f t="shared" si="22"/>
        <v>36</v>
      </c>
      <c r="D444" s="54" t="str">
        <f t="shared" ref="D444" si="47" xml:space="preserve"> CONCATENATE("DERATING CONTROL ", TEXT(TRUNC(((C444 - 1) / 7), 0), "0"), " - Input measure ID")</f>
        <v>DERATING CONTROL 5 - Input measure ID</v>
      </c>
      <c r="E444" s="55" t="s">
        <v>88</v>
      </c>
      <c r="F444" s="56" t="s">
        <v>1522</v>
      </c>
    </row>
    <row r="445" spans="1:6" ht="21">
      <c r="A445" s="53">
        <f t="shared" si="19"/>
        <v>4389</v>
      </c>
      <c r="B445" s="53">
        <v>17</v>
      </c>
      <c r="C445" s="53">
        <f t="shared" si="22"/>
        <v>37</v>
      </c>
      <c r="D445" s="54" t="str">
        <f t="shared" ref="D445" si="48" xml:space="preserve"> CONCATENATE("DERATING CONTROL ", TEXT(TRUNC(((C445 - 1) / 7), 0), "0"), " - Control parameter ID")</f>
        <v>DERATING CONTROL 5 - Control parameter ID</v>
      </c>
      <c r="E445" s="55" t="s">
        <v>88</v>
      </c>
      <c r="F445" s="56" t="s">
        <v>1522</v>
      </c>
    </row>
    <row r="446" spans="1:6" ht="21">
      <c r="A446" s="53">
        <f t="shared" si="19"/>
        <v>4390</v>
      </c>
      <c r="B446" s="53">
        <v>17</v>
      </c>
      <c r="C446" s="53">
        <f t="shared" si="22"/>
        <v>38</v>
      </c>
      <c r="D446" s="54" t="str">
        <f t="shared" ref="D446" si="49" xml:space="preserve"> CONCATENATE("DERATING CONTROL ", TEXT(TRUNC(((C445 - 1) / 7), 0), "0"), " - Input measure START")</f>
        <v>DERATING CONTROL 5 - Input measure START</v>
      </c>
      <c r="E446" s="55" t="s">
        <v>88</v>
      </c>
      <c r="F446" s="56" t="s">
        <v>1525</v>
      </c>
    </row>
    <row r="447" spans="1:6" ht="21">
      <c r="A447" s="53">
        <f t="shared" si="19"/>
        <v>4391</v>
      </c>
      <c r="B447" s="53">
        <v>17</v>
      </c>
      <c r="C447" s="53">
        <f t="shared" si="22"/>
        <v>39</v>
      </c>
      <c r="D447" s="54" t="str">
        <f t="shared" ref="D447" si="50" xml:space="preserve"> CONCATENATE("DERATING CONTROL ", TEXT(TRUNC(((C445 - 1) / 7), 0), "0"), " - Input measure STOP")</f>
        <v>DERATING CONTROL 5 - Input measure STOP</v>
      </c>
      <c r="E447" s="55" t="s">
        <v>88</v>
      </c>
      <c r="F447" s="56" t="s">
        <v>1525</v>
      </c>
    </row>
    <row r="448" spans="1:6" ht="21">
      <c r="A448" s="53">
        <f t="shared" si="19"/>
        <v>4392</v>
      </c>
      <c r="B448" s="53">
        <v>17</v>
      </c>
      <c r="C448" s="53">
        <f t="shared" si="22"/>
        <v>40</v>
      </c>
      <c r="D448" s="54" t="str">
        <f t="shared" ref="D448" si="51" xml:space="preserve"> CONCATENATE("DERATING CONTROL ", TEXT(TRUNC(((C445 - 1) / 7), 0), "0"), " - Control parameter (Val_STOP / Val_MAX)")</f>
        <v>DERATING CONTROL 5 - Control parameter (Val_STOP / Val_MAX)</v>
      </c>
      <c r="E448" s="55" t="s">
        <v>88</v>
      </c>
      <c r="F448" s="56" t="s">
        <v>1525</v>
      </c>
    </row>
    <row r="449" spans="1:6" ht="21">
      <c r="A449" s="53">
        <f t="shared" si="19"/>
        <v>4393</v>
      </c>
      <c r="B449" s="53">
        <v>17</v>
      </c>
      <c r="C449" s="53">
        <f t="shared" si="22"/>
        <v>41</v>
      </c>
      <c r="D449" s="54" t="str">
        <f xml:space="preserve"> CONCATENATE("DERATING CONTROL ", TEXT(TRUNC(((C449 - 1) / 7), 0), "0"), " - CONFIGURATION REGISTER")</f>
        <v>DERATING CONTROL 5 - CONFIGURATION REGISTER</v>
      </c>
      <c r="E449" s="55" t="s">
        <v>88</v>
      </c>
      <c r="F449" s="56" t="s">
        <v>1522</v>
      </c>
    </row>
    <row r="450" spans="1:6" ht="21">
      <c r="A450" s="53">
        <f t="shared" si="19"/>
        <v>4394</v>
      </c>
      <c r="B450" s="53">
        <v>17</v>
      </c>
      <c r="C450" s="53">
        <f t="shared" si="22"/>
        <v>42</v>
      </c>
      <c r="D450" s="54" t="str">
        <f t="shared" ref="D450" si="52" xml:space="preserve"> CONCATENATE("DERATING CONTROL ", TEXT(TRUNC(((C445 - 1) / 7), 0), "0"), " - Control parameter ramp (Val_DELTA / s)")</f>
        <v>DERATING CONTROL 5 - Control parameter ramp (Val_DELTA / s)</v>
      </c>
      <c r="E450" s="55" t="s">
        <v>88</v>
      </c>
      <c r="F450" s="56" t="s">
        <v>1525</v>
      </c>
    </row>
    <row r="451" spans="1:6" ht="21">
      <c r="A451" s="53">
        <f t="shared" si="19"/>
        <v>4395</v>
      </c>
      <c r="B451" s="53">
        <v>17</v>
      </c>
      <c r="C451" s="53">
        <f t="shared" si="22"/>
        <v>43</v>
      </c>
      <c r="D451" s="54" t="str">
        <f t="shared" ref="D451" si="53" xml:space="preserve"> CONCATENATE("DERATING CONTROL ", TEXT(TRUNC(((C451 - 1) / 7), 0), "0"), " - Input measure ID")</f>
        <v>DERATING CONTROL 6 - Input measure ID</v>
      </c>
      <c r="E451" s="55" t="s">
        <v>88</v>
      </c>
      <c r="F451" s="56" t="s">
        <v>1522</v>
      </c>
    </row>
    <row r="452" spans="1:6" ht="21">
      <c r="A452" s="53">
        <f t="shared" si="19"/>
        <v>4396</v>
      </c>
      <c r="B452" s="53">
        <v>17</v>
      </c>
      <c r="C452" s="53">
        <f t="shared" si="22"/>
        <v>44</v>
      </c>
      <c r="D452" s="54" t="str">
        <f t="shared" ref="D452" si="54" xml:space="preserve"> CONCATENATE("DERATING CONTROL ", TEXT(TRUNC(((C452 - 1) / 7), 0), "0"), " - Control parameter ID")</f>
        <v>DERATING CONTROL 6 - Control parameter ID</v>
      </c>
      <c r="E452" s="55" t="s">
        <v>88</v>
      </c>
      <c r="F452" s="56" t="s">
        <v>1522</v>
      </c>
    </row>
    <row r="453" spans="1:6" ht="21">
      <c r="A453" s="53">
        <f t="shared" si="19"/>
        <v>4397</v>
      </c>
      <c r="B453" s="53">
        <v>17</v>
      </c>
      <c r="C453" s="53">
        <f t="shared" si="22"/>
        <v>45</v>
      </c>
      <c r="D453" s="54" t="str">
        <f t="shared" ref="D453" si="55" xml:space="preserve"> CONCATENATE("DERATING CONTROL ", TEXT(TRUNC(((C452 - 1) / 7), 0), "0"), " - Input measure START")</f>
        <v>DERATING CONTROL 6 - Input measure START</v>
      </c>
      <c r="E453" s="55" t="s">
        <v>88</v>
      </c>
      <c r="F453" s="56" t="s">
        <v>1525</v>
      </c>
    </row>
    <row r="454" spans="1:6" ht="21">
      <c r="A454" s="53">
        <f t="shared" si="19"/>
        <v>4398</v>
      </c>
      <c r="B454" s="53">
        <v>17</v>
      </c>
      <c r="C454" s="53">
        <f t="shared" si="22"/>
        <v>46</v>
      </c>
      <c r="D454" s="54" t="str">
        <f t="shared" ref="D454" si="56" xml:space="preserve"> CONCATENATE("DERATING CONTROL ", TEXT(TRUNC(((C452 - 1) / 7), 0), "0"), " - Input measure STOP")</f>
        <v>DERATING CONTROL 6 - Input measure STOP</v>
      </c>
      <c r="E454" s="55" t="s">
        <v>88</v>
      </c>
      <c r="F454" s="56" t="s">
        <v>1525</v>
      </c>
    </row>
    <row r="455" spans="1:6" ht="21">
      <c r="A455" s="53">
        <f t="shared" si="19"/>
        <v>4399</v>
      </c>
      <c r="B455" s="53">
        <v>17</v>
      </c>
      <c r="C455" s="53">
        <f t="shared" si="22"/>
        <v>47</v>
      </c>
      <c r="D455" s="54" t="str">
        <f t="shared" ref="D455" si="57" xml:space="preserve"> CONCATENATE("DERATING CONTROL ", TEXT(TRUNC(((C452 - 1) / 7), 0), "0"), " - Control parameter (Val_STOP / Val_MAX)")</f>
        <v>DERATING CONTROL 6 - Control parameter (Val_STOP / Val_MAX)</v>
      </c>
      <c r="E455" s="55" t="s">
        <v>88</v>
      </c>
      <c r="F455" s="56" t="s">
        <v>1525</v>
      </c>
    </row>
    <row r="456" spans="1:6" ht="21">
      <c r="A456" s="53">
        <f t="shared" si="19"/>
        <v>4400</v>
      </c>
      <c r="B456" s="53">
        <v>17</v>
      </c>
      <c r="C456" s="53">
        <f t="shared" si="22"/>
        <v>48</v>
      </c>
      <c r="D456" s="54" t="str">
        <f xml:space="preserve"> CONCATENATE("DERATING CONTROL ", TEXT(TRUNC(((C456 - 1) / 7), 0), "0"), " - CONFIGURATION REGISTER")</f>
        <v>DERATING CONTROL 6 - CONFIGURATION REGISTER</v>
      </c>
      <c r="E456" s="55" t="s">
        <v>88</v>
      </c>
      <c r="F456" s="56" t="s">
        <v>1522</v>
      </c>
    </row>
    <row r="457" spans="1:6" ht="21">
      <c r="A457" s="53">
        <f t="shared" si="19"/>
        <v>4401</v>
      </c>
      <c r="B457" s="53">
        <v>17</v>
      </c>
      <c r="C457" s="53">
        <f t="shared" si="22"/>
        <v>49</v>
      </c>
      <c r="D457" s="54" t="str">
        <f t="shared" ref="D457" si="58" xml:space="preserve"> CONCATENATE("DERATING CONTROL ", TEXT(TRUNC(((C452 - 1) / 7), 0), "0"), " - Control parameter ramp (Val_DELTA / s)")</f>
        <v>DERATING CONTROL 6 - Control parameter ramp (Val_DELTA / s)</v>
      </c>
      <c r="E457" s="55" t="s">
        <v>88</v>
      </c>
      <c r="F457" s="56" t="s">
        <v>1525</v>
      </c>
    </row>
    <row r="458" spans="1:6" ht="21">
      <c r="A458" s="53">
        <f t="shared" si="19"/>
        <v>4402</v>
      </c>
      <c r="B458" s="53">
        <v>17</v>
      </c>
      <c r="C458" s="53">
        <f t="shared" si="22"/>
        <v>50</v>
      </c>
      <c r="D458" s="54" t="str">
        <f t="shared" ref="D458" si="59" xml:space="preserve"> CONCATENATE("DERATING CONTROL ", TEXT(TRUNC(((C458 - 1) / 7), 0), "0"), " - Input measure ID")</f>
        <v>DERATING CONTROL 7 - Input measure ID</v>
      </c>
      <c r="E458" s="55" t="s">
        <v>88</v>
      </c>
      <c r="F458" s="56" t="s">
        <v>1522</v>
      </c>
    </row>
    <row r="459" spans="1:6" ht="21">
      <c r="A459" s="53">
        <f t="shared" ref="A459:A522" si="60">B459*256+C459</f>
        <v>4403</v>
      </c>
      <c r="B459" s="53">
        <v>17</v>
      </c>
      <c r="C459" s="53">
        <f t="shared" si="22"/>
        <v>51</v>
      </c>
      <c r="D459" s="54" t="str">
        <f t="shared" ref="D459" si="61" xml:space="preserve"> CONCATENATE("DERATING CONTROL ", TEXT(TRUNC(((C459 - 1) / 7), 0), "0"), " - Control parameter ID")</f>
        <v>DERATING CONTROL 7 - Control parameter ID</v>
      </c>
      <c r="E459" s="55" t="s">
        <v>88</v>
      </c>
      <c r="F459" s="56" t="s">
        <v>1522</v>
      </c>
    </row>
    <row r="460" spans="1:6" ht="21">
      <c r="A460" s="53">
        <f t="shared" si="60"/>
        <v>4404</v>
      </c>
      <c r="B460" s="53">
        <v>17</v>
      </c>
      <c r="C460" s="53">
        <f t="shared" si="22"/>
        <v>52</v>
      </c>
      <c r="D460" s="54" t="str">
        <f t="shared" ref="D460" si="62" xml:space="preserve"> CONCATENATE("DERATING CONTROL ", TEXT(TRUNC(((C459 - 1) / 7), 0), "0"), " - Input measure START")</f>
        <v>DERATING CONTROL 7 - Input measure START</v>
      </c>
      <c r="E460" s="55" t="s">
        <v>88</v>
      </c>
      <c r="F460" s="56" t="s">
        <v>1525</v>
      </c>
    </row>
    <row r="461" spans="1:6" ht="21">
      <c r="A461" s="53">
        <f t="shared" si="60"/>
        <v>4405</v>
      </c>
      <c r="B461" s="53">
        <v>17</v>
      </c>
      <c r="C461" s="53">
        <f t="shared" si="22"/>
        <v>53</v>
      </c>
      <c r="D461" s="54" t="str">
        <f t="shared" ref="D461" si="63" xml:space="preserve"> CONCATENATE("DERATING CONTROL ", TEXT(TRUNC(((C459 - 1) / 7), 0), "0"), " - Input measure STOP")</f>
        <v>DERATING CONTROL 7 - Input measure STOP</v>
      </c>
      <c r="E461" s="55" t="s">
        <v>88</v>
      </c>
      <c r="F461" s="56" t="s">
        <v>1525</v>
      </c>
    </row>
    <row r="462" spans="1:6" ht="21">
      <c r="A462" s="53">
        <f t="shared" si="60"/>
        <v>4406</v>
      </c>
      <c r="B462" s="53">
        <v>17</v>
      </c>
      <c r="C462" s="53">
        <f t="shared" si="22"/>
        <v>54</v>
      </c>
      <c r="D462" s="54" t="str">
        <f t="shared" ref="D462" si="64" xml:space="preserve"> CONCATENATE("DERATING CONTROL ", TEXT(TRUNC(((C459 - 1) / 7), 0), "0"), " - Control parameter (Val_STOP / Val_MAX)")</f>
        <v>DERATING CONTROL 7 - Control parameter (Val_STOP / Val_MAX)</v>
      </c>
      <c r="E462" s="55" t="s">
        <v>88</v>
      </c>
      <c r="F462" s="56" t="s">
        <v>1525</v>
      </c>
    </row>
    <row r="463" spans="1:6" ht="21">
      <c r="A463" s="53">
        <f t="shared" si="60"/>
        <v>4407</v>
      </c>
      <c r="B463" s="53">
        <v>17</v>
      </c>
      <c r="C463" s="53">
        <f t="shared" si="22"/>
        <v>55</v>
      </c>
      <c r="D463" s="54" t="str">
        <f xml:space="preserve"> CONCATENATE("DERATING CONTROL ", TEXT(TRUNC(((C463 - 1) / 7), 0), "0"), " - CONFIGURATION REGISTER")</f>
        <v>DERATING CONTROL 7 - CONFIGURATION REGISTER</v>
      </c>
      <c r="E463" s="55" t="s">
        <v>88</v>
      </c>
      <c r="F463" s="56" t="s">
        <v>1522</v>
      </c>
    </row>
    <row r="464" spans="1:6" ht="21">
      <c r="A464" s="53">
        <f t="shared" si="60"/>
        <v>4408</v>
      </c>
      <c r="B464" s="53">
        <v>17</v>
      </c>
      <c r="C464" s="53">
        <f t="shared" si="22"/>
        <v>56</v>
      </c>
      <c r="D464" s="54" t="str">
        <f t="shared" ref="D464" si="65" xml:space="preserve"> CONCATENATE("DERATING CONTROL ", TEXT(TRUNC(((C459 - 1) / 7), 0), "0"), " - Control parameter ramp (Val_DELTA / s)")</f>
        <v>DERATING CONTROL 7 - Control parameter ramp (Val_DELTA / s)</v>
      </c>
      <c r="E464" s="55" t="s">
        <v>88</v>
      </c>
      <c r="F464" s="56" t="s">
        <v>1525</v>
      </c>
    </row>
    <row r="465" spans="1:6" ht="21">
      <c r="A465" s="53">
        <f t="shared" si="60"/>
        <v>4409</v>
      </c>
      <c r="B465" s="53">
        <v>17</v>
      </c>
      <c r="C465" s="53">
        <f t="shared" si="22"/>
        <v>57</v>
      </c>
      <c r="D465" s="54" t="str">
        <f t="shared" ref="D465" si="66" xml:space="preserve"> CONCATENATE("DERATING CONTROL ", TEXT(TRUNC(((C465 - 1) / 7), 0), "0"), " - Input measure ID")</f>
        <v>DERATING CONTROL 8 - Input measure ID</v>
      </c>
      <c r="E465" s="55" t="s">
        <v>88</v>
      </c>
      <c r="F465" s="56" t="s">
        <v>1522</v>
      </c>
    </row>
    <row r="466" spans="1:6" ht="21">
      <c r="A466" s="53">
        <f t="shared" si="60"/>
        <v>4410</v>
      </c>
      <c r="B466" s="53">
        <v>17</v>
      </c>
      <c r="C466" s="53">
        <f t="shared" si="22"/>
        <v>58</v>
      </c>
      <c r="D466" s="54" t="str">
        <f t="shared" ref="D466" si="67" xml:space="preserve"> CONCATENATE("DERATING CONTROL ", TEXT(TRUNC(((C466 - 1) / 7), 0), "0"), " - Control parameter ID")</f>
        <v>DERATING CONTROL 8 - Control parameter ID</v>
      </c>
      <c r="E466" s="55" t="s">
        <v>88</v>
      </c>
      <c r="F466" s="56" t="s">
        <v>1522</v>
      </c>
    </row>
    <row r="467" spans="1:6" ht="21">
      <c r="A467" s="53">
        <f t="shared" si="60"/>
        <v>4411</v>
      </c>
      <c r="B467" s="53">
        <v>17</v>
      </c>
      <c r="C467" s="53">
        <f t="shared" si="22"/>
        <v>59</v>
      </c>
      <c r="D467" s="54" t="str">
        <f t="shared" ref="D467" si="68" xml:space="preserve"> CONCATENATE("DERATING CONTROL ", TEXT(TRUNC(((C466 - 1) / 7), 0), "0"), " - Input measure START")</f>
        <v>DERATING CONTROL 8 - Input measure START</v>
      </c>
      <c r="E467" s="55" t="s">
        <v>88</v>
      </c>
      <c r="F467" s="56" t="s">
        <v>1525</v>
      </c>
    </row>
    <row r="468" spans="1:6" ht="21">
      <c r="A468" s="53">
        <f t="shared" si="60"/>
        <v>4412</v>
      </c>
      <c r="B468" s="53">
        <v>17</v>
      </c>
      <c r="C468" s="53">
        <f t="shared" si="22"/>
        <v>60</v>
      </c>
      <c r="D468" s="54" t="str">
        <f t="shared" ref="D468" si="69" xml:space="preserve"> CONCATENATE("DERATING CONTROL ", TEXT(TRUNC(((C466 - 1) / 7), 0), "0"), " - Input measure STOP")</f>
        <v>DERATING CONTROL 8 - Input measure STOP</v>
      </c>
      <c r="E468" s="55" t="s">
        <v>88</v>
      </c>
      <c r="F468" s="56" t="s">
        <v>1525</v>
      </c>
    </row>
    <row r="469" spans="1:6" ht="21">
      <c r="A469" s="53">
        <f t="shared" si="60"/>
        <v>4413</v>
      </c>
      <c r="B469" s="53">
        <v>17</v>
      </c>
      <c r="C469" s="53">
        <f t="shared" si="22"/>
        <v>61</v>
      </c>
      <c r="D469" s="54" t="str">
        <f t="shared" ref="D469" si="70" xml:space="preserve"> CONCATENATE("DERATING CONTROL ", TEXT(TRUNC(((C466 - 1) / 7), 0), "0"), " - Control parameter (Val_STOP / Val_MAX)")</f>
        <v>DERATING CONTROL 8 - Control parameter (Val_STOP / Val_MAX)</v>
      </c>
      <c r="E469" s="55" t="s">
        <v>88</v>
      </c>
      <c r="F469" s="56" t="s">
        <v>1525</v>
      </c>
    </row>
    <row r="470" spans="1:6" ht="21">
      <c r="A470" s="53">
        <f t="shared" si="60"/>
        <v>4414</v>
      </c>
      <c r="B470" s="53">
        <v>17</v>
      </c>
      <c r="C470" s="53">
        <f t="shared" si="22"/>
        <v>62</v>
      </c>
      <c r="D470" s="54" t="str">
        <f xml:space="preserve"> CONCATENATE("DERATING CONTROL ", TEXT(TRUNC(((C470 - 1) / 7), 0), "0"), " - CONFIGURATION REGISTER")</f>
        <v>DERATING CONTROL 8 - CONFIGURATION REGISTER</v>
      </c>
      <c r="E470" s="55" t="s">
        <v>88</v>
      </c>
      <c r="F470" s="56" t="s">
        <v>1522</v>
      </c>
    </row>
    <row r="471" spans="1:6" ht="21">
      <c r="A471" s="53">
        <f t="shared" si="60"/>
        <v>4415</v>
      </c>
      <c r="B471" s="53">
        <v>17</v>
      </c>
      <c r="C471" s="53">
        <f t="shared" si="22"/>
        <v>63</v>
      </c>
      <c r="D471" s="54" t="str">
        <f t="shared" ref="D471" si="71" xml:space="preserve"> CONCATENATE("DERATING CONTROL ", TEXT(TRUNC(((C466 - 1) / 7), 0), "0"), " - Control parameter ramp (Val_DELTA / s)")</f>
        <v>DERATING CONTROL 8 - Control parameter ramp (Val_DELTA / s)</v>
      </c>
      <c r="E471" s="55" t="s">
        <v>88</v>
      </c>
      <c r="F471" s="56" t="s">
        <v>1525</v>
      </c>
    </row>
    <row r="472" spans="1:6" ht="21">
      <c r="A472" s="53">
        <f t="shared" si="60"/>
        <v>4416</v>
      </c>
      <c r="B472" s="53">
        <v>17</v>
      </c>
      <c r="C472" s="53">
        <f t="shared" si="22"/>
        <v>64</v>
      </c>
      <c r="D472" s="54" t="str">
        <f t="shared" ref="D472" si="72" xml:space="preserve"> CONCATENATE("DERATING CONTROL ", TEXT(TRUNC(((C472 - 1) / 7), 0), "0"), " - Input measure ID")</f>
        <v>DERATING CONTROL 9 - Input measure ID</v>
      </c>
      <c r="E472" s="55" t="s">
        <v>88</v>
      </c>
      <c r="F472" s="56" t="s">
        <v>1522</v>
      </c>
    </row>
    <row r="473" spans="1:6" ht="21">
      <c r="A473" s="53">
        <f t="shared" si="60"/>
        <v>4417</v>
      </c>
      <c r="B473" s="53">
        <v>17</v>
      </c>
      <c r="C473" s="53">
        <f t="shared" ref="C473:C520" si="73">C472+1</f>
        <v>65</v>
      </c>
      <c r="D473" s="54" t="str">
        <f t="shared" ref="D473" si="74" xml:space="preserve"> CONCATENATE("DERATING CONTROL ", TEXT(TRUNC(((C473 - 1) / 7), 0), "0"), " - Control parameter ID")</f>
        <v>DERATING CONTROL 9 - Control parameter ID</v>
      </c>
      <c r="E473" s="55" t="s">
        <v>88</v>
      </c>
      <c r="F473" s="56" t="s">
        <v>1522</v>
      </c>
    </row>
    <row r="474" spans="1:6" ht="21">
      <c r="A474" s="53">
        <f t="shared" si="60"/>
        <v>4418</v>
      </c>
      <c r="B474" s="53">
        <v>17</v>
      </c>
      <c r="C474" s="53">
        <f t="shared" si="73"/>
        <v>66</v>
      </c>
      <c r="D474" s="54" t="str">
        <f t="shared" ref="D474" si="75" xml:space="preserve"> CONCATENATE("DERATING CONTROL ", TEXT(TRUNC(((C473 - 1) / 7), 0), "0"), " - Input measure START")</f>
        <v>DERATING CONTROL 9 - Input measure START</v>
      </c>
      <c r="E474" s="55" t="s">
        <v>88</v>
      </c>
      <c r="F474" s="56" t="s">
        <v>1525</v>
      </c>
    </row>
    <row r="475" spans="1:6" ht="21">
      <c r="A475" s="53">
        <f t="shared" si="60"/>
        <v>4419</v>
      </c>
      <c r="B475" s="53">
        <v>17</v>
      </c>
      <c r="C475" s="53">
        <f t="shared" si="73"/>
        <v>67</v>
      </c>
      <c r="D475" s="54" t="str">
        <f t="shared" ref="D475" si="76" xml:space="preserve"> CONCATENATE("DERATING CONTROL ", TEXT(TRUNC(((C473 - 1) / 7), 0), "0"), " - Input measure STOP")</f>
        <v>DERATING CONTROL 9 - Input measure STOP</v>
      </c>
      <c r="E475" s="55" t="s">
        <v>88</v>
      </c>
      <c r="F475" s="56" t="s">
        <v>1525</v>
      </c>
    </row>
    <row r="476" spans="1:6" ht="21">
      <c r="A476" s="53">
        <f t="shared" si="60"/>
        <v>4420</v>
      </c>
      <c r="B476" s="53">
        <v>17</v>
      </c>
      <c r="C476" s="53">
        <f t="shared" si="73"/>
        <v>68</v>
      </c>
      <c r="D476" s="54" t="str">
        <f t="shared" ref="D476" si="77" xml:space="preserve"> CONCATENATE("DERATING CONTROL ", TEXT(TRUNC(((C473 - 1) / 7), 0), "0"), " - Control parameter (Val_STOP / Val_MAX)")</f>
        <v>DERATING CONTROL 9 - Control parameter (Val_STOP / Val_MAX)</v>
      </c>
      <c r="E476" s="55" t="s">
        <v>88</v>
      </c>
      <c r="F476" s="56" t="s">
        <v>1525</v>
      </c>
    </row>
    <row r="477" spans="1:6" ht="21">
      <c r="A477" s="53">
        <f t="shared" si="60"/>
        <v>4421</v>
      </c>
      <c r="B477" s="53">
        <v>17</v>
      </c>
      <c r="C477" s="53">
        <f t="shared" si="73"/>
        <v>69</v>
      </c>
      <c r="D477" s="54" t="str">
        <f xml:space="preserve"> CONCATENATE("DERATING CONTROL ", TEXT(TRUNC(((C477 - 1) / 7), 0), "0"), " - CONFIGURATION REGISTER")</f>
        <v>DERATING CONTROL 9 - CONFIGURATION REGISTER</v>
      </c>
      <c r="E477" s="55" t="s">
        <v>88</v>
      </c>
      <c r="F477" s="56" t="s">
        <v>1522</v>
      </c>
    </row>
    <row r="478" spans="1:6" ht="21">
      <c r="A478" s="53">
        <f t="shared" si="60"/>
        <v>4422</v>
      </c>
      <c r="B478" s="53">
        <v>17</v>
      </c>
      <c r="C478" s="53">
        <f t="shared" si="73"/>
        <v>70</v>
      </c>
      <c r="D478" s="54" t="str">
        <f t="shared" ref="D478" si="78" xml:space="preserve"> CONCATENATE("DERATING CONTROL ", TEXT(TRUNC(((C473 - 1) / 7), 0), "0"), " - Control parameter ramp (Val_DELTA / s)")</f>
        <v>DERATING CONTROL 9 - Control parameter ramp (Val_DELTA / s)</v>
      </c>
      <c r="E478" s="55" t="s">
        <v>88</v>
      </c>
      <c r="F478" s="56" t="s">
        <v>1525</v>
      </c>
    </row>
    <row r="479" spans="1:6" ht="21">
      <c r="A479" s="53">
        <f t="shared" si="60"/>
        <v>4423</v>
      </c>
      <c r="B479" s="53">
        <v>17</v>
      </c>
      <c r="C479" s="53">
        <f t="shared" si="73"/>
        <v>71</v>
      </c>
      <c r="D479" s="54" t="str">
        <f t="shared" ref="D479" si="79" xml:space="preserve"> CONCATENATE("DERATING CONTROL ", TEXT(TRUNC(((C479 - 1) / 7), 0), "0"), " - Input measure ID")</f>
        <v>DERATING CONTROL 10 - Input measure ID</v>
      </c>
      <c r="E479" s="55" t="s">
        <v>88</v>
      </c>
      <c r="F479" s="56" t="s">
        <v>1522</v>
      </c>
    </row>
    <row r="480" spans="1:6" ht="21">
      <c r="A480" s="53">
        <f t="shared" si="60"/>
        <v>4424</v>
      </c>
      <c r="B480" s="53">
        <v>17</v>
      </c>
      <c r="C480" s="53">
        <f t="shared" si="73"/>
        <v>72</v>
      </c>
      <c r="D480" s="54" t="str">
        <f t="shared" ref="D480" si="80" xml:space="preserve"> CONCATENATE("DERATING CONTROL ", TEXT(TRUNC(((C480 - 1) / 7), 0), "0"), " - Control parameter ID")</f>
        <v>DERATING CONTROL 10 - Control parameter ID</v>
      </c>
      <c r="E480" s="55" t="s">
        <v>88</v>
      </c>
      <c r="F480" s="56" t="s">
        <v>1522</v>
      </c>
    </row>
    <row r="481" spans="1:6" ht="21">
      <c r="A481" s="53">
        <f t="shared" si="60"/>
        <v>4425</v>
      </c>
      <c r="B481" s="53">
        <v>17</v>
      </c>
      <c r="C481" s="53">
        <f t="shared" si="73"/>
        <v>73</v>
      </c>
      <c r="D481" s="54" t="str">
        <f t="shared" ref="D481" si="81" xml:space="preserve"> CONCATENATE("DERATING CONTROL ", TEXT(TRUNC(((C480 - 1) / 7), 0), "0"), " - Input measure START")</f>
        <v>DERATING CONTROL 10 - Input measure START</v>
      </c>
      <c r="E481" s="55" t="s">
        <v>88</v>
      </c>
      <c r="F481" s="56" t="s">
        <v>1525</v>
      </c>
    </row>
    <row r="482" spans="1:6" ht="21">
      <c r="A482" s="53">
        <f t="shared" si="60"/>
        <v>4426</v>
      </c>
      <c r="B482" s="53">
        <v>17</v>
      </c>
      <c r="C482" s="53">
        <f t="shared" si="73"/>
        <v>74</v>
      </c>
      <c r="D482" s="54" t="str">
        <f t="shared" ref="D482" si="82" xml:space="preserve"> CONCATENATE("DERATING CONTROL ", TEXT(TRUNC(((C480 - 1) / 7), 0), "0"), " - Input measure STOP")</f>
        <v>DERATING CONTROL 10 - Input measure STOP</v>
      </c>
      <c r="E482" s="55" t="s">
        <v>88</v>
      </c>
      <c r="F482" s="56" t="s">
        <v>1525</v>
      </c>
    </row>
    <row r="483" spans="1:6" ht="21">
      <c r="A483" s="53">
        <f t="shared" si="60"/>
        <v>4427</v>
      </c>
      <c r="B483" s="53">
        <v>17</v>
      </c>
      <c r="C483" s="53">
        <f t="shared" si="73"/>
        <v>75</v>
      </c>
      <c r="D483" s="54" t="str">
        <f t="shared" ref="D483" si="83" xml:space="preserve"> CONCATENATE("DERATING CONTROL ", TEXT(TRUNC(((C480 - 1) / 7), 0), "0"), " - Control parameter (Val_STOP / Val_MAX)")</f>
        <v>DERATING CONTROL 10 - Control parameter (Val_STOP / Val_MAX)</v>
      </c>
      <c r="E483" s="55" t="s">
        <v>88</v>
      </c>
      <c r="F483" s="56" t="s">
        <v>1525</v>
      </c>
    </row>
    <row r="484" spans="1:6" ht="21">
      <c r="A484" s="53">
        <f t="shared" si="60"/>
        <v>4428</v>
      </c>
      <c r="B484" s="53">
        <v>17</v>
      </c>
      <c r="C484" s="53">
        <f t="shared" si="73"/>
        <v>76</v>
      </c>
      <c r="D484" s="54" t="str">
        <f xml:space="preserve"> CONCATENATE("DERATING CONTROL ", TEXT(TRUNC(((C484 - 1) / 7), 0), "0"), " - CONFIGURATION REGISTER")</f>
        <v>DERATING CONTROL 10 - CONFIGURATION REGISTER</v>
      </c>
      <c r="E484" s="55" t="s">
        <v>88</v>
      </c>
      <c r="F484" s="56" t="s">
        <v>1522</v>
      </c>
    </row>
    <row r="485" spans="1:6" ht="21">
      <c r="A485" s="53">
        <f t="shared" si="60"/>
        <v>4429</v>
      </c>
      <c r="B485" s="53">
        <v>17</v>
      </c>
      <c r="C485" s="53">
        <f t="shared" si="73"/>
        <v>77</v>
      </c>
      <c r="D485" s="54" t="str">
        <f t="shared" ref="D485" si="84" xml:space="preserve"> CONCATENATE("DERATING CONTROL ", TEXT(TRUNC(((C480 - 1) / 7), 0), "0"), " - Control parameter ramp (Val_DELTA / s)")</f>
        <v>DERATING CONTROL 10 - Control parameter ramp (Val_DELTA / s)</v>
      </c>
      <c r="E485" s="55" t="s">
        <v>88</v>
      </c>
      <c r="F485" s="56" t="s">
        <v>1525</v>
      </c>
    </row>
    <row r="486" spans="1:6" ht="21">
      <c r="A486" s="53">
        <f t="shared" si="60"/>
        <v>4430</v>
      </c>
      <c r="B486" s="53">
        <v>17</v>
      </c>
      <c r="C486" s="53">
        <f t="shared" si="73"/>
        <v>78</v>
      </c>
      <c r="D486" s="54" t="str">
        <f t="shared" ref="D486" si="85" xml:space="preserve"> CONCATENATE("DERATING CONTROL ", TEXT(TRUNC(((C486 - 1) / 7), 0), "0"), " - Input measure ID")</f>
        <v>DERATING CONTROL 11 - Input measure ID</v>
      </c>
      <c r="E486" s="55" t="s">
        <v>88</v>
      </c>
      <c r="F486" s="56" t="s">
        <v>1522</v>
      </c>
    </row>
    <row r="487" spans="1:6" ht="21">
      <c r="A487" s="53">
        <f t="shared" si="60"/>
        <v>4431</v>
      </c>
      <c r="B487" s="53">
        <v>17</v>
      </c>
      <c r="C487" s="53">
        <f t="shared" si="73"/>
        <v>79</v>
      </c>
      <c r="D487" s="54" t="str">
        <f t="shared" ref="D487" si="86" xml:space="preserve"> CONCATENATE("DERATING CONTROL ", TEXT(TRUNC(((C487 - 1) / 7), 0), "0"), " - Control parameter ID")</f>
        <v>DERATING CONTROL 11 - Control parameter ID</v>
      </c>
      <c r="E487" s="55" t="s">
        <v>88</v>
      </c>
      <c r="F487" s="56" t="s">
        <v>1522</v>
      </c>
    </row>
    <row r="488" spans="1:6" ht="21">
      <c r="A488" s="53">
        <f t="shared" si="60"/>
        <v>4432</v>
      </c>
      <c r="B488" s="53">
        <v>17</v>
      </c>
      <c r="C488" s="53">
        <f t="shared" si="73"/>
        <v>80</v>
      </c>
      <c r="D488" s="54" t="str">
        <f t="shared" ref="D488" si="87" xml:space="preserve"> CONCATENATE("DERATING CONTROL ", TEXT(TRUNC(((C487 - 1) / 7), 0), "0"), " - Input measure START")</f>
        <v>DERATING CONTROL 11 - Input measure START</v>
      </c>
      <c r="E488" s="55" t="s">
        <v>88</v>
      </c>
      <c r="F488" s="56" t="s">
        <v>1525</v>
      </c>
    </row>
    <row r="489" spans="1:6" ht="21">
      <c r="A489" s="53">
        <f t="shared" si="60"/>
        <v>4433</v>
      </c>
      <c r="B489" s="53">
        <v>17</v>
      </c>
      <c r="C489" s="53">
        <f t="shared" si="73"/>
        <v>81</v>
      </c>
      <c r="D489" s="54" t="str">
        <f t="shared" ref="D489" si="88" xml:space="preserve"> CONCATENATE("DERATING CONTROL ", TEXT(TRUNC(((C487 - 1) / 7), 0), "0"), " - Input measure STOP")</f>
        <v>DERATING CONTROL 11 - Input measure STOP</v>
      </c>
      <c r="E489" s="55" t="s">
        <v>88</v>
      </c>
      <c r="F489" s="56" t="s">
        <v>1525</v>
      </c>
    </row>
    <row r="490" spans="1:6" ht="21">
      <c r="A490" s="53">
        <f t="shared" si="60"/>
        <v>4434</v>
      </c>
      <c r="B490" s="53">
        <v>17</v>
      </c>
      <c r="C490" s="53">
        <f t="shared" si="73"/>
        <v>82</v>
      </c>
      <c r="D490" s="54" t="str">
        <f t="shared" ref="D490" si="89" xml:space="preserve"> CONCATENATE("DERATING CONTROL ", TEXT(TRUNC(((C487 - 1) / 7), 0), "0"), " - Control parameter (Val_STOP / Val_MAX)")</f>
        <v>DERATING CONTROL 11 - Control parameter (Val_STOP / Val_MAX)</v>
      </c>
      <c r="E490" s="55" t="s">
        <v>88</v>
      </c>
      <c r="F490" s="56" t="s">
        <v>1525</v>
      </c>
    </row>
    <row r="491" spans="1:6" ht="21">
      <c r="A491" s="53">
        <f t="shared" si="60"/>
        <v>4435</v>
      </c>
      <c r="B491" s="53">
        <v>17</v>
      </c>
      <c r="C491" s="53">
        <f t="shared" si="73"/>
        <v>83</v>
      </c>
      <c r="D491" s="54" t="str">
        <f xml:space="preserve"> CONCATENATE("DERATING CONTROL ", TEXT(TRUNC(((C491 - 1) / 7), 0), "0"), " - CONFIGURATION REGISTER")</f>
        <v>DERATING CONTROL 11 - CONFIGURATION REGISTER</v>
      </c>
      <c r="E491" s="55" t="s">
        <v>88</v>
      </c>
      <c r="F491" s="56" t="s">
        <v>1522</v>
      </c>
    </row>
    <row r="492" spans="1:6" ht="21">
      <c r="A492" s="53">
        <f t="shared" si="60"/>
        <v>4436</v>
      </c>
      <c r="B492" s="53">
        <v>17</v>
      </c>
      <c r="C492" s="53">
        <f t="shared" si="73"/>
        <v>84</v>
      </c>
      <c r="D492" s="54" t="str">
        <f t="shared" ref="D492" si="90" xml:space="preserve"> CONCATENATE("DERATING CONTROL ", TEXT(TRUNC(((C487 - 1) / 7), 0), "0"), " - Control parameter ramp (Val_DELTA / s)")</f>
        <v>DERATING CONTROL 11 - Control parameter ramp (Val_DELTA / s)</v>
      </c>
      <c r="E492" s="55" t="s">
        <v>88</v>
      </c>
      <c r="F492" s="56" t="s">
        <v>1525</v>
      </c>
    </row>
    <row r="493" spans="1:6" ht="21">
      <c r="A493" s="53">
        <f t="shared" si="60"/>
        <v>4437</v>
      </c>
      <c r="B493" s="53">
        <v>17</v>
      </c>
      <c r="C493" s="53">
        <f t="shared" si="73"/>
        <v>85</v>
      </c>
      <c r="D493" s="54" t="str">
        <f t="shared" ref="D493" si="91" xml:space="preserve"> CONCATENATE("DERATING CONTROL ", TEXT(TRUNC(((C493 - 1) / 7), 0), "0"), " - Input measure ID")</f>
        <v>DERATING CONTROL 12 - Input measure ID</v>
      </c>
      <c r="E493" s="55" t="s">
        <v>88</v>
      </c>
      <c r="F493" s="56" t="s">
        <v>1522</v>
      </c>
    </row>
    <row r="494" spans="1:6" ht="21">
      <c r="A494" s="53">
        <f t="shared" si="60"/>
        <v>4438</v>
      </c>
      <c r="B494" s="53">
        <v>17</v>
      </c>
      <c r="C494" s="53">
        <f t="shared" si="73"/>
        <v>86</v>
      </c>
      <c r="D494" s="54" t="str">
        <f t="shared" ref="D494" si="92" xml:space="preserve"> CONCATENATE("DERATING CONTROL ", TEXT(TRUNC(((C494 - 1) / 7), 0), "0"), " - Control parameter ID")</f>
        <v>DERATING CONTROL 12 - Control parameter ID</v>
      </c>
      <c r="E494" s="55" t="s">
        <v>88</v>
      </c>
      <c r="F494" s="56" t="s">
        <v>1522</v>
      </c>
    </row>
    <row r="495" spans="1:6" ht="21">
      <c r="A495" s="53">
        <f t="shared" si="60"/>
        <v>4439</v>
      </c>
      <c r="B495" s="53">
        <v>17</v>
      </c>
      <c r="C495" s="53">
        <f t="shared" si="73"/>
        <v>87</v>
      </c>
      <c r="D495" s="54" t="str">
        <f t="shared" ref="D495" si="93" xml:space="preserve"> CONCATENATE("DERATING CONTROL ", TEXT(TRUNC(((C494 - 1) / 7), 0), "0"), " - Input measure START")</f>
        <v>DERATING CONTROL 12 - Input measure START</v>
      </c>
      <c r="E495" s="55" t="s">
        <v>88</v>
      </c>
      <c r="F495" s="56" t="s">
        <v>1525</v>
      </c>
    </row>
    <row r="496" spans="1:6" ht="21">
      <c r="A496" s="53">
        <f t="shared" si="60"/>
        <v>4440</v>
      </c>
      <c r="B496" s="53">
        <v>17</v>
      </c>
      <c r="C496" s="53">
        <f t="shared" si="73"/>
        <v>88</v>
      </c>
      <c r="D496" s="54" t="str">
        <f t="shared" ref="D496" si="94" xml:space="preserve"> CONCATENATE("DERATING CONTROL ", TEXT(TRUNC(((C494 - 1) / 7), 0), "0"), " - Input measure STOP")</f>
        <v>DERATING CONTROL 12 - Input measure STOP</v>
      </c>
      <c r="E496" s="55" t="s">
        <v>88</v>
      </c>
      <c r="F496" s="56" t="s">
        <v>1525</v>
      </c>
    </row>
    <row r="497" spans="1:6" ht="21">
      <c r="A497" s="53">
        <f t="shared" si="60"/>
        <v>4441</v>
      </c>
      <c r="B497" s="53">
        <v>17</v>
      </c>
      <c r="C497" s="53">
        <f t="shared" si="73"/>
        <v>89</v>
      </c>
      <c r="D497" s="54" t="str">
        <f t="shared" ref="D497" si="95" xml:space="preserve"> CONCATENATE("DERATING CONTROL ", TEXT(TRUNC(((C494 - 1) / 7), 0), "0"), " - Control parameter (Val_STOP / Val_MAX)")</f>
        <v>DERATING CONTROL 12 - Control parameter (Val_STOP / Val_MAX)</v>
      </c>
      <c r="E497" s="55" t="s">
        <v>88</v>
      </c>
      <c r="F497" s="56" t="s">
        <v>1525</v>
      </c>
    </row>
    <row r="498" spans="1:6" ht="21">
      <c r="A498" s="53">
        <f t="shared" si="60"/>
        <v>4442</v>
      </c>
      <c r="B498" s="53">
        <v>17</v>
      </c>
      <c r="C498" s="53">
        <f t="shared" si="73"/>
        <v>90</v>
      </c>
      <c r="D498" s="54" t="str">
        <f xml:space="preserve"> CONCATENATE("DERATING CONTROL ", TEXT(TRUNC(((C498 - 1) / 7), 0), "0"), " - CONFIGURATION REGISTER")</f>
        <v>DERATING CONTROL 12 - CONFIGURATION REGISTER</v>
      </c>
      <c r="E498" s="55" t="s">
        <v>88</v>
      </c>
      <c r="F498" s="56" t="s">
        <v>1522</v>
      </c>
    </row>
    <row r="499" spans="1:6" ht="21">
      <c r="A499" s="53">
        <f t="shared" si="60"/>
        <v>4443</v>
      </c>
      <c r="B499" s="53">
        <v>17</v>
      </c>
      <c r="C499" s="53">
        <f t="shared" si="73"/>
        <v>91</v>
      </c>
      <c r="D499" s="54" t="str">
        <f t="shared" ref="D499" si="96" xml:space="preserve"> CONCATENATE("DERATING CONTROL ", TEXT(TRUNC(((C494 - 1) / 7), 0), "0"), " - Control parameter ramp (Val_DELTA / s)")</f>
        <v>DERATING CONTROL 12 - Control parameter ramp (Val_DELTA / s)</v>
      </c>
      <c r="E499" s="55" t="s">
        <v>88</v>
      </c>
      <c r="F499" s="56" t="s">
        <v>1525</v>
      </c>
    </row>
    <row r="500" spans="1:6" ht="21">
      <c r="A500" s="53">
        <f t="shared" si="60"/>
        <v>4444</v>
      </c>
      <c r="B500" s="53">
        <v>17</v>
      </c>
      <c r="C500" s="53">
        <f t="shared" si="73"/>
        <v>92</v>
      </c>
      <c r="D500" s="54" t="str">
        <f t="shared" ref="D500" si="97" xml:space="preserve"> CONCATENATE("DERATING CONTROL ", TEXT(TRUNC(((C500 - 1) / 7), 0), "0"), " - Input measure ID")</f>
        <v>DERATING CONTROL 13 - Input measure ID</v>
      </c>
      <c r="E500" s="55" t="s">
        <v>88</v>
      </c>
      <c r="F500" s="56" t="s">
        <v>1522</v>
      </c>
    </row>
    <row r="501" spans="1:6" ht="21">
      <c r="A501" s="53">
        <f t="shared" si="60"/>
        <v>4445</v>
      </c>
      <c r="B501" s="53">
        <v>17</v>
      </c>
      <c r="C501" s="53">
        <f t="shared" si="73"/>
        <v>93</v>
      </c>
      <c r="D501" s="54" t="str">
        <f t="shared" ref="D501" si="98" xml:space="preserve"> CONCATENATE("DERATING CONTROL ", TEXT(TRUNC(((C501 - 1) / 7), 0), "0"), " - Control parameter ID")</f>
        <v>DERATING CONTROL 13 - Control parameter ID</v>
      </c>
      <c r="E501" s="55" t="s">
        <v>88</v>
      </c>
      <c r="F501" s="56" t="s">
        <v>1522</v>
      </c>
    </row>
    <row r="502" spans="1:6" ht="21">
      <c r="A502" s="53">
        <f t="shared" si="60"/>
        <v>4446</v>
      </c>
      <c r="B502" s="53">
        <v>17</v>
      </c>
      <c r="C502" s="53">
        <f t="shared" si="73"/>
        <v>94</v>
      </c>
      <c r="D502" s="54" t="str">
        <f t="shared" ref="D502" si="99" xml:space="preserve"> CONCATENATE("DERATING CONTROL ", TEXT(TRUNC(((C501 - 1) / 7), 0), "0"), " - Input measure START")</f>
        <v>DERATING CONTROL 13 - Input measure START</v>
      </c>
      <c r="E502" s="55" t="s">
        <v>88</v>
      </c>
      <c r="F502" s="56" t="s">
        <v>1525</v>
      </c>
    </row>
    <row r="503" spans="1:6" ht="21">
      <c r="A503" s="53">
        <f t="shared" si="60"/>
        <v>4447</v>
      </c>
      <c r="B503" s="53">
        <v>17</v>
      </c>
      <c r="C503" s="53">
        <f t="shared" si="73"/>
        <v>95</v>
      </c>
      <c r="D503" s="54" t="str">
        <f t="shared" ref="D503" si="100" xml:space="preserve"> CONCATENATE("DERATING CONTROL ", TEXT(TRUNC(((C501 - 1) / 7), 0), "0"), " - Input measure STOP")</f>
        <v>DERATING CONTROL 13 - Input measure STOP</v>
      </c>
      <c r="E503" s="55" t="s">
        <v>88</v>
      </c>
      <c r="F503" s="56" t="s">
        <v>1525</v>
      </c>
    </row>
    <row r="504" spans="1:6" ht="21">
      <c r="A504" s="53">
        <f t="shared" si="60"/>
        <v>4448</v>
      </c>
      <c r="B504" s="53">
        <v>17</v>
      </c>
      <c r="C504" s="53">
        <f t="shared" si="73"/>
        <v>96</v>
      </c>
      <c r="D504" s="54" t="str">
        <f t="shared" ref="D504" si="101" xml:space="preserve"> CONCATENATE("DERATING CONTROL ", TEXT(TRUNC(((C501 - 1) / 7), 0), "0"), " - Control parameter (Val_STOP / Val_MAX)")</f>
        <v>DERATING CONTROL 13 - Control parameter (Val_STOP / Val_MAX)</v>
      </c>
      <c r="E504" s="55" t="s">
        <v>88</v>
      </c>
      <c r="F504" s="56" t="s">
        <v>1525</v>
      </c>
    </row>
    <row r="505" spans="1:6" ht="21">
      <c r="A505" s="53">
        <f t="shared" si="60"/>
        <v>4449</v>
      </c>
      <c r="B505" s="53">
        <v>17</v>
      </c>
      <c r="C505" s="53">
        <f t="shared" si="73"/>
        <v>97</v>
      </c>
      <c r="D505" s="54" t="str">
        <f xml:space="preserve"> CONCATENATE("DERATING CONTROL ", TEXT(TRUNC(((C505 - 1) / 7), 0), "0"), " - CONFIGURATION REGISTER")</f>
        <v>DERATING CONTROL 13 - CONFIGURATION REGISTER</v>
      </c>
      <c r="E505" s="55" t="s">
        <v>88</v>
      </c>
      <c r="F505" s="56" t="s">
        <v>1522</v>
      </c>
    </row>
    <row r="506" spans="1:6" ht="21">
      <c r="A506" s="53">
        <f t="shared" si="60"/>
        <v>4450</v>
      </c>
      <c r="B506" s="53">
        <v>17</v>
      </c>
      <c r="C506" s="53">
        <f t="shared" si="73"/>
        <v>98</v>
      </c>
      <c r="D506" s="54" t="str">
        <f t="shared" ref="D506" si="102" xml:space="preserve"> CONCATENATE("DERATING CONTROL ", TEXT(TRUNC(((C501 - 1) / 7), 0), "0"), " - Control parameter ramp (Val_DELTA / s)")</f>
        <v>DERATING CONTROL 13 - Control parameter ramp (Val_DELTA / s)</v>
      </c>
      <c r="E506" s="55" t="s">
        <v>88</v>
      </c>
      <c r="F506" s="56" t="s">
        <v>1525</v>
      </c>
    </row>
    <row r="507" spans="1:6" ht="21">
      <c r="A507" s="53">
        <f t="shared" si="60"/>
        <v>4451</v>
      </c>
      <c r="B507" s="53">
        <v>17</v>
      </c>
      <c r="C507" s="53">
        <f t="shared" si="73"/>
        <v>99</v>
      </c>
      <c r="D507" s="54" t="str">
        <f t="shared" ref="D507" si="103" xml:space="preserve"> CONCATENATE("DERATING CONTROL ", TEXT(TRUNC(((C507 - 1) / 7), 0), "0"), " - Input measure ID")</f>
        <v>DERATING CONTROL 14 - Input measure ID</v>
      </c>
      <c r="E507" s="55" t="s">
        <v>88</v>
      </c>
      <c r="F507" s="56" t="s">
        <v>1522</v>
      </c>
    </row>
    <row r="508" spans="1:6" ht="21">
      <c r="A508" s="53">
        <f t="shared" si="60"/>
        <v>4452</v>
      </c>
      <c r="B508" s="53">
        <v>17</v>
      </c>
      <c r="C508" s="53">
        <f t="shared" si="73"/>
        <v>100</v>
      </c>
      <c r="D508" s="54" t="str">
        <f t="shared" ref="D508" si="104" xml:space="preserve"> CONCATENATE("DERATING CONTROL ", TEXT(TRUNC(((C508 - 1) / 7), 0), "0"), " - Control parameter ID")</f>
        <v>DERATING CONTROL 14 - Control parameter ID</v>
      </c>
      <c r="E508" s="55" t="s">
        <v>88</v>
      </c>
      <c r="F508" s="56" t="s">
        <v>1522</v>
      </c>
    </row>
    <row r="509" spans="1:6" ht="21">
      <c r="A509" s="53">
        <f t="shared" si="60"/>
        <v>4453</v>
      </c>
      <c r="B509" s="53">
        <v>17</v>
      </c>
      <c r="C509" s="53">
        <f t="shared" si="73"/>
        <v>101</v>
      </c>
      <c r="D509" s="54" t="str">
        <f t="shared" ref="D509" si="105" xml:space="preserve"> CONCATENATE("DERATING CONTROL ", TEXT(TRUNC(((C508 - 1) / 7), 0), "0"), " - Input measure START")</f>
        <v>DERATING CONTROL 14 - Input measure START</v>
      </c>
      <c r="E509" s="55" t="s">
        <v>88</v>
      </c>
      <c r="F509" s="56" t="s">
        <v>1525</v>
      </c>
    </row>
    <row r="510" spans="1:6" ht="21">
      <c r="A510" s="53">
        <f t="shared" si="60"/>
        <v>4454</v>
      </c>
      <c r="B510" s="53">
        <v>17</v>
      </c>
      <c r="C510" s="53">
        <f t="shared" si="73"/>
        <v>102</v>
      </c>
      <c r="D510" s="54" t="str">
        <f t="shared" ref="D510" si="106" xml:space="preserve"> CONCATENATE("DERATING CONTROL ", TEXT(TRUNC(((C508 - 1) / 7), 0), "0"), " - Input measure STOP")</f>
        <v>DERATING CONTROL 14 - Input measure STOP</v>
      </c>
      <c r="E510" s="55" t="s">
        <v>88</v>
      </c>
      <c r="F510" s="56" t="s">
        <v>1525</v>
      </c>
    </row>
    <row r="511" spans="1:6" ht="21">
      <c r="A511" s="53">
        <f t="shared" si="60"/>
        <v>4455</v>
      </c>
      <c r="B511" s="53">
        <v>17</v>
      </c>
      <c r="C511" s="53">
        <f t="shared" si="73"/>
        <v>103</v>
      </c>
      <c r="D511" s="54" t="str">
        <f t="shared" ref="D511" si="107" xml:space="preserve"> CONCATENATE("DERATING CONTROL ", TEXT(TRUNC(((C508 - 1) / 7), 0), "0"), " - Control parameter (Val_STOP / Val_MAX)")</f>
        <v>DERATING CONTROL 14 - Control parameter (Val_STOP / Val_MAX)</v>
      </c>
      <c r="E511" s="55" t="s">
        <v>88</v>
      </c>
      <c r="F511" s="56" t="s">
        <v>1525</v>
      </c>
    </row>
    <row r="512" spans="1:6" ht="21">
      <c r="A512" s="53">
        <f t="shared" si="60"/>
        <v>4456</v>
      </c>
      <c r="B512" s="53">
        <v>17</v>
      </c>
      <c r="C512" s="53">
        <f t="shared" si="73"/>
        <v>104</v>
      </c>
      <c r="D512" s="54" t="str">
        <f xml:space="preserve"> CONCATENATE("DERATING CONTROL ", TEXT(TRUNC(((C512 - 1) / 7), 0), "0"), " - CONFIGURATION REGISTER")</f>
        <v>DERATING CONTROL 14 - CONFIGURATION REGISTER</v>
      </c>
      <c r="E512" s="55" t="s">
        <v>88</v>
      </c>
      <c r="F512" s="56" t="s">
        <v>1522</v>
      </c>
    </row>
    <row r="513" spans="1:6" ht="21">
      <c r="A513" s="53">
        <f t="shared" si="60"/>
        <v>4457</v>
      </c>
      <c r="B513" s="53">
        <v>17</v>
      </c>
      <c r="C513" s="53">
        <f t="shared" si="73"/>
        <v>105</v>
      </c>
      <c r="D513" s="54" t="str">
        <f t="shared" ref="D513" si="108" xml:space="preserve"> CONCATENATE("DERATING CONTROL ", TEXT(TRUNC(((C508 - 1) / 7), 0), "0"), " - Control parameter ramp (Val_DELTA / s)")</f>
        <v>DERATING CONTROL 14 - Control parameter ramp (Val_DELTA / s)</v>
      </c>
      <c r="E513" s="55" t="s">
        <v>88</v>
      </c>
      <c r="F513" s="56" t="s">
        <v>1525</v>
      </c>
    </row>
    <row r="514" spans="1:6" ht="21">
      <c r="A514" s="53">
        <f t="shared" si="60"/>
        <v>4458</v>
      </c>
      <c r="B514" s="53">
        <v>17</v>
      </c>
      <c r="C514" s="53">
        <f t="shared" si="73"/>
        <v>106</v>
      </c>
      <c r="D514" s="54" t="str">
        <f t="shared" ref="D514" si="109" xml:space="preserve"> CONCATENATE("DERATING CONTROL ", TEXT(TRUNC(((C514 - 1) / 7), 0), "0"), " - Input measure ID")</f>
        <v>DERATING CONTROL 15 - Input measure ID</v>
      </c>
      <c r="E514" s="55" t="s">
        <v>88</v>
      </c>
      <c r="F514" s="56" t="s">
        <v>1522</v>
      </c>
    </row>
    <row r="515" spans="1:6" ht="21">
      <c r="A515" s="53">
        <f t="shared" si="60"/>
        <v>4459</v>
      </c>
      <c r="B515" s="53">
        <v>17</v>
      </c>
      <c r="C515" s="53">
        <f t="shared" si="73"/>
        <v>107</v>
      </c>
      <c r="D515" s="54" t="str">
        <f t="shared" ref="D515" si="110" xml:space="preserve"> CONCATENATE("DERATING CONTROL ", TEXT(TRUNC(((C515 - 1) / 7), 0), "0"), " - Control parameter ID")</f>
        <v>DERATING CONTROL 15 - Control parameter ID</v>
      </c>
      <c r="E515" s="55" t="s">
        <v>88</v>
      </c>
      <c r="F515" s="56" t="s">
        <v>1522</v>
      </c>
    </row>
    <row r="516" spans="1:6" ht="21">
      <c r="A516" s="53">
        <f t="shared" si="60"/>
        <v>4460</v>
      </c>
      <c r="B516" s="53">
        <v>17</v>
      </c>
      <c r="C516" s="53">
        <f t="shared" si="73"/>
        <v>108</v>
      </c>
      <c r="D516" s="54" t="str">
        <f t="shared" ref="D516" si="111" xml:space="preserve"> CONCATENATE("DERATING CONTROL ", TEXT(TRUNC(((C515 - 1) / 7), 0), "0"), " - Input measure START")</f>
        <v>DERATING CONTROL 15 - Input measure START</v>
      </c>
      <c r="E516" s="55" t="s">
        <v>88</v>
      </c>
      <c r="F516" s="56" t="s">
        <v>1525</v>
      </c>
    </row>
    <row r="517" spans="1:6" ht="21">
      <c r="A517" s="53">
        <f t="shared" si="60"/>
        <v>4461</v>
      </c>
      <c r="B517" s="53">
        <v>17</v>
      </c>
      <c r="C517" s="53">
        <f t="shared" si="73"/>
        <v>109</v>
      </c>
      <c r="D517" s="54" t="str">
        <f t="shared" ref="D517" si="112" xml:space="preserve"> CONCATENATE("DERATING CONTROL ", TEXT(TRUNC(((C515 - 1) / 7), 0), "0"), " - Input measure STOP")</f>
        <v>DERATING CONTROL 15 - Input measure STOP</v>
      </c>
      <c r="E517" s="55" t="s">
        <v>88</v>
      </c>
      <c r="F517" s="56" t="s">
        <v>1525</v>
      </c>
    </row>
    <row r="518" spans="1:6" ht="21">
      <c r="A518" s="53">
        <f t="shared" si="60"/>
        <v>4462</v>
      </c>
      <c r="B518" s="53">
        <v>17</v>
      </c>
      <c r="C518" s="53">
        <f t="shared" si="73"/>
        <v>110</v>
      </c>
      <c r="D518" s="54" t="str">
        <f t="shared" ref="D518" si="113" xml:space="preserve"> CONCATENATE("DERATING CONTROL ", TEXT(TRUNC(((C515 - 1) / 7), 0), "0"), " - Control parameter (Val_STOP / Val_MAX)")</f>
        <v>DERATING CONTROL 15 - Control parameter (Val_STOP / Val_MAX)</v>
      </c>
      <c r="E518" s="55" t="s">
        <v>88</v>
      </c>
      <c r="F518" s="56" t="s">
        <v>1525</v>
      </c>
    </row>
    <row r="519" spans="1:6" ht="21">
      <c r="A519" s="53">
        <f t="shared" si="60"/>
        <v>4463</v>
      </c>
      <c r="B519" s="53">
        <v>17</v>
      </c>
      <c r="C519" s="53">
        <f t="shared" si="73"/>
        <v>111</v>
      </c>
      <c r="D519" s="54" t="str">
        <f xml:space="preserve"> CONCATENATE("DERATING CONTROL ", TEXT(TRUNC(((C519 - 1) / 7), 0), "0"), " - CONFIGURATION REGISTER")</f>
        <v>DERATING CONTROL 15 - CONFIGURATION REGISTER</v>
      </c>
      <c r="E519" s="55" t="s">
        <v>88</v>
      </c>
      <c r="F519" s="56" t="s">
        <v>1522</v>
      </c>
    </row>
    <row r="520" spans="1:6" ht="21">
      <c r="A520" s="53">
        <f t="shared" si="60"/>
        <v>4464</v>
      </c>
      <c r="B520" s="53">
        <v>17</v>
      </c>
      <c r="C520" s="53">
        <f t="shared" si="73"/>
        <v>112</v>
      </c>
      <c r="D520" s="54" t="str">
        <f t="shared" ref="D520" si="114" xml:space="preserve"> CONCATENATE("DERATING CONTROL ", TEXT(TRUNC(((C515 - 1) / 7), 0), "0"), " - Control parameter ramp (Val_DELTA / s)")</f>
        <v>DERATING CONTROL 15 - Control parameter ramp (Val_DELTA / s)</v>
      </c>
      <c r="E520" s="55" t="s">
        <v>88</v>
      </c>
      <c r="F520" s="56" t="s">
        <v>1525</v>
      </c>
    </row>
    <row r="521" spans="1:6" ht="21">
      <c r="A521" s="36">
        <f t="shared" si="60"/>
        <v>4608</v>
      </c>
      <c r="B521" s="36">
        <v>18</v>
      </c>
      <c r="C521" s="36">
        <v>0</v>
      </c>
      <c r="D521" s="37" t="s">
        <v>1942</v>
      </c>
      <c r="E521" s="38" t="s">
        <v>88</v>
      </c>
      <c r="F521" s="39" t="s">
        <v>1522</v>
      </c>
    </row>
    <row r="522" spans="1:6" ht="21">
      <c r="A522" s="36">
        <f t="shared" si="60"/>
        <v>4609</v>
      </c>
      <c r="B522" s="36">
        <v>18</v>
      </c>
      <c r="C522" s="36">
        <f t="shared" ref="C522:C585" si="115">C521+1</f>
        <v>1</v>
      </c>
      <c r="D522" s="37" t="str">
        <f xml:space="preserve"> CONCATENATE("THERMAL PROTECTION ", TEXT(TRUNC(((C522 - 1) / 5), 0), "0"), " - Input measure ID")</f>
        <v>THERMAL PROTECTION 0 - Input measure ID</v>
      </c>
      <c r="E522" s="38" t="s">
        <v>88</v>
      </c>
      <c r="F522" s="39" t="s">
        <v>1522</v>
      </c>
    </row>
    <row r="523" spans="1:6" ht="21">
      <c r="A523" s="36">
        <f t="shared" ref="A523:A586" si="116">B523*256+C523</f>
        <v>4610</v>
      </c>
      <c r="B523" s="36">
        <v>18</v>
      </c>
      <c r="C523" s="36">
        <f t="shared" si="115"/>
        <v>2</v>
      </c>
      <c r="D523" s="37" t="str">
        <f xml:space="preserve"> CONCATENATE("THERMAL PROTECTION ", TEXT(TRUNC(((C523 - 1) / 5), 0), "0"), " - OTH")</f>
        <v>THERMAL PROTECTION 0 - OTH</v>
      </c>
      <c r="E523" s="38" t="s">
        <v>1943</v>
      </c>
      <c r="F523" s="39" t="s">
        <v>1525</v>
      </c>
    </row>
    <row r="524" spans="1:6" ht="21">
      <c r="A524" s="36">
        <f t="shared" si="116"/>
        <v>4611</v>
      </c>
      <c r="B524" s="36">
        <v>18</v>
      </c>
      <c r="C524" s="36">
        <f t="shared" si="115"/>
        <v>3</v>
      </c>
      <c r="D524" s="37" t="str">
        <f xml:space="preserve"> CONCATENATE("THERMAL PROTECTION ", TEXT(TRUNC(((C524 - 1) / 5), 0), "0"), " - Restore from OTH hysteresis")</f>
        <v>THERMAL PROTECTION 0 - Restore from OTH hysteresis</v>
      </c>
      <c r="E524" s="36" t="s">
        <v>1943</v>
      </c>
      <c r="F524" s="39" t="s">
        <v>1525</v>
      </c>
    </row>
    <row r="525" spans="1:6" ht="21">
      <c r="A525" s="36">
        <f t="shared" si="116"/>
        <v>4612</v>
      </c>
      <c r="B525" s="36">
        <v>18</v>
      </c>
      <c r="C525" s="36">
        <f t="shared" si="115"/>
        <v>4</v>
      </c>
      <c r="D525" s="37" t="str">
        <f xml:space="preserve"> CONCATENATE("THERMAL PROTECTION ", TEXT(TRUNC(((C525 - 1) / 5), 0), "0"), " - UTH")</f>
        <v>THERMAL PROTECTION 0 - UTH</v>
      </c>
      <c r="E525" s="38" t="s">
        <v>1943</v>
      </c>
      <c r="F525" s="39" t="s">
        <v>1525</v>
      </c>
    </row>
    <row r="526" spans="1:6" ht="21">
      <c r="A526" s="36">
        <f t="shared" si="116"/>
        <v>4613</v>
      </c>
      <c r="B526" s="36">
        <v>18</v>
      </c>
      <c r="C526" s="36">
        <f t="shared" si="115"/>
        <v>5</v>
      </c>
      <c r="D526" s="37" t="str">
        <f xml:space="preserve"> CONCATENATE("THERMAL PROTECTION ", TEXT(TRUNC(((C526 - 1) / 5), 0), "0"), " - Restore from UTH hysteresis")</f>
        <v>THERMAL PROTECTION 0 - Restore from UTH hysteresis</v>
      </c>
      <c r="E526" s="38" t="s">
        <v>1943</v>
      </c>
      <c r="F526" s="39" t="s">
        <v>1525</v>
      </c>
    </row>
    <row r="527" spans="1:6" ht="21">
      <c r="A527" s="36">
        <f t="shared" si="116"/>
        <v>4614</v>
      </c>
      <c r="B527" s="36">
        <v>18</v>
      </c>
      <c r="C527" s="36">
        <f t="shared" si="115"/>
        <v>6</v>
      </c>
      <c r="D527" s="37" t="str">
        <f xml:space="preserve"> CONCATENATE("THERMAL PROTECTION ", TEXT(TRUNC(((C527 - 1) / 5), 0), "0"), " - Input measure ID")</f>
        <v>THERMAL PROTECTION 1 - Input measure ID</v>
      </c>
      <c r="E527" s="38" t="s">
        <v>88</v>
      </c>
      <c r="F527" s="39" t="s">
        <v>1522</v>
      </c>
    </row>
    <row r="528" spans="1:6" ht="21">
      <c r="A528" s="36">
        <f t="shared" si="116"/>
        <v>4615</v>
      </c>
      <c r="B528" s="36">
        <v>18</v>
      </c>
      <c r="C528" s="36">
        <f t="shared" si="115"/>
        <v>7</v>
      </c>
      <c r="D528" s="37" t="str">
        <f xml:space="preserve"> CONCATENATE("THERMAL PROTECTION ", TEXT(TRUNC(((C528 - 1) / 5), 0), "0"), " - OTH")</f>
        <v>THERMAL PROTECTION 1 - OTH</v>
      </c>
      <c r="E528" s="38" t="s">
        <v>1943</v>
      </c>
      <c r="F528" s="39" t="s">
        <v>1525</v>
      </c>
    </row>
    <row r="529" spans="1:6" ht="21">
      <c r="A529" s="36">
        <f t="shared" si="116"/>
        <v>4616</v>
      </c>
      <c r="B529" s="36">
        <v>18</v>
      </c>
      <c r="C529" s="36">
        <f t="shared" si="115"/>
        <v>8</v>
      </c>
      <c r="D529" s="37" t="str">
        <f xml:space="preserve"> CONCATENATE("THERMAL PROTECTION ", TEXT(TRUNC(((C529 - 1) / 5), 0), "0"), " - Restore from OTH hysteresis")</f>
        <v>THERMAL PROTECTION 1 - Restore from OTH hysteresis</v>
      </c>
      <c r="E529" s="36" t="s">
        <v>1943</v>
      </c>
      <c r="F529" s="39" t="s">
        <v>1525</v>
      </c>
    </row>
    <row r="530" spans="1:6" ht="21">
      <c r="A530" s="36">
        <f t="shared" si="116"/>
        <v>4617</v>
      </c>
      <c r="B530" s="36">
        <v>18</v>
      </c>
      <c r="C530" s="36">
        <f t="shared" si="115"/>
        <v>9</v>
      </c>
      <c r="D530" s="37" t="str">
        <f xml:space="preserve"> CONCATENATE("THERMAL PROTECTION ", TEXT(TRUNC(((C530 - 1) / 5), 0), "0"), " - UTH")</f>
        <v>THERMAL PROTECTION 1 - UTH</v>
      </c>
      <c r="E530" s="38" t="s">
        <v>1943</v>
      </c>
      <c r="F530" s="39" t="s">
        <v>1525</v>
      </c>
    </row>
    <row r="531" spans="1:6" ht="21">
      <c r="A531" s="36">
        <f t="shared" si="116"/>
        <v>4618</v>
      </c>
      <c r="B531" s="36">
        <v>18</v>
      </c>
      <c r="C531" s="36">
        <f t="shared" si="115"/>
        <v>10</v>
      </c>
      <c r="D531" s="37" t="str">
        <f xml:space="preserve"> CONCATENATE("THERMAL PROTECTION ", TEXT(TRUNC(((C531 - 1) / 5), 0), "0"), " - Restore from UTH hysteresis")</f>
        <v>THERMAL PROTECTION 1 - Restore from UTH hysteresis</v>
      </c>
      <c r="E531" s="38" t="s">
        <v>1943</v>
      </c>
      <c r="F531" s="39" t="s">
        <v>1525</v>
      </c>
    </row>
    <row r="532" spans="1:6" ht="21">
      <c r="A532" s="36">
        <f t="shared" si="116"/>
        <v>4619</v>
      </c>
      <c r="B532" s="36">
        <v>18</v>
      </c>
      <c r="C532" s="36">
        <f t="shared" si="115"/>
        <v>11</v>
      </c>
      <c r="D532" s="37" t="str">
        <f xml:space="preserve"> CONCATENATE("THERMAL PROTECTION ", TEXT(TRUNC(((C532 - 1) / 5), 0), "0"), " - Input measure ID")</f>
        <v>THERMAL PROTECTION 2 - Input measure ID</v>
      </c>
      <c r="E532" s="38" t="s">
        <v>88</v>
      </c>
      <c r="F532" s="39" t="s">
        <v>1522</v>
      </c>
    </row>
    <row r="533" spans="1:6" ht="21">
      <c r="A533" s="36">
        <f t="shared" si="116"/>
        <v>4620</v>
      </c>
      <c r="B533" s="36">
        <v>18</v>
      </c>
      <c r="C533" s="36">
        <f t="shared" si="115"/>
        <v>12</v>
      </c>
      <c r="D533" s="37" t="str">
        <f xml:space="preserve"> CONCATENATE("THERMAL PROTECTION ", TEXT(TRUNC(((C533 - 1) / 5), 0), "0"), " - OTH")</f>
        <v>THERMAL PROTECTION 2 - OTH</v>
      </c>
      <c r="E533" s="38" t="s">
        <v>1943</v>
      </c>
      <c r="F533" s="39" t="s">
        <v>1525</v>
      </c>
    </row>
    <row r="534" spans="1:6" ht="21">
      <c r="A534" s="36">
        <f t="shared" si="116"/>
        <v>4621</v>
      </c>
      <c r="B534" s="36">
        <v>18</v>
      </c>
      <c r="C534" s="36">
        <f t="shared" si="115"/>
        <v>13</v>
      </c>
      <c r="D534" s="37" t="str">
        <f xml:space="preserve"> CONCATENATE("THERMAL PROTECTION ", TEXT(TRUNC(((C534 - 1) / 5), 0), "0"), " - Restore from OTH hysteresis")</f>
        <v>THERMAL PROTECTION 2 - Restore from OTH hysteresis</v>
      </c>
      <c r="E534" s="36" t="s">
        <v>1943</v>
      </c>
      <c r="F534" s="39" t="s">
        <v>1525</v>
      </c>
    </row>
    <row r="535" spans="1:6" ht="21">
      <c r="A535" s="36">
        <f t="shared" si="116"/>
        <v>4622</v>
      </c>
      <c r="B535" s="36">
        <v>18</v>
      </c>
      <c r="C535" s="36">
        <f t="shared" si="115"/>
        <v>14</v>
      </c>
      <c r="D535" s="37" t="str">
        <f xml:space="preserve"> CONCATENATE("THERMAL PROTECTION ", TEXT(TRUNC(((C535 - 1) / 5), 0), "0"), " - UTH")</f>
        <v>THERMAL PROTECTION 2 - UTH</v>
      </c>
      <c r="E535" s="38" t="s">
        <v>1943</v>
      </c>
      <c r="F535" s="39" t="s">
        <v>1525</v>
      </c>
    </row>
    <row r="536" spans="1:6" ht="21">
      <c r="A536" s="36">
        <f t="shared" si="116"/>
        <v>4623</v>
      </c>
      <c r="B536" s="36">
        <v>18</v>
      </c>
      <c r="C536" s="36">
        <f t="shared" si="115"/>
        <v>15</v>
      </c>
      <c r="D536" s="37" t="str">
        <f xml:space="preserve"> CONCATENATE("THERMAL PROTECTION ", TEXT(TRUNC(((C536 - 1) / 5), 0), "0"), " - Restore from UTH hysteresis")</f>
        <v>THERMAL PROTECTION 2 - Restore from UTH hysteresis</v>
      </c>
      <c r="E536" s="38" t="s">
        <v>1943</v>
      </c>
      <c r="F536" s="39" t="s">
        <v>1525</v>
      </c>
    </row>
    <row r="537" spans="1:6" ht="21">
      <c r="A537" s="36">
        <f t="shared" si="116"/>
        <v>4624</v>
      </c>
      <c r="B537" s="36">
        <v>18</v>
      </c>
      <c r="C537" s="36">
        <f t="shared" si="115"/>
        <v>16</v>
      </c>
      <c r="D537" s="37" t="str">
        <f xml:space="preserve"> CONCATENATE("THERMAL PROTECTION ", TEXT(TRUNC(((C537 - 1) / 5), 0), "0"), " - Input measure ID")</f>
        <v>THERMAL PROTECTION 3 - Input measure ID</v>
      </c>
      <c r="E537" s="38" t="s">
        <v>88</v>
      </c>
      <c r="F537" s="39" t="s">
        <v>1522</v>
      </c>
    </row>
    <row r="538" spans="1:6" ht="21">
      <c r="A538" s="36">
        <f t="shared" si="116"/>
        <v>4625</v>
      </c>
      <c r="B538" s="36">
        <v>18</v>
      </c>
      <c r="C538" s="36">
        <f t="shared" si="115"/>
        <v>17</v>
      </c>
      <c r="D538" s="37" t="str">
        <f xml:space="preserve"> CONCATENATE("THERMAL PROTECTION ", TEXT(TRUNC(((C538 - 1) / 5), 0), "0"), " - OTH")</f>
        <v>THERMAL PROTECTION 3 - OTH</v>
      </c>
      <c r="E538" s="38" t="s">
        <v>1943</v>
      </c>
      <c r="F538" s="39" t="s">
        <v>1525</v>
      </c>
    </row>
    <row r="539" spans="1:6" ht="21">
      <c r="A539" s="36">
        <f t="shared" si="116"/>
        <v>4626</v>
      </c>
      <c r="B539" s="36">
        <v>18</v>
      </c>
      <c r="C539" s="36">
        <f t="shared" si="115"/>
        <v>18</v>
      </c>
      <c r="D539" s="37" t="str">
        <f xml:space="preserve"> CONCATENATE("THERMAL PROTECTION ", TEXT(TRUNC(((C539 - 1) / 5), 0), "0"), " - Restore from OTH hysteresis")</f>
        <v>THERMAL PROTECTION 3 - Restore from OTH hysteresis</v>
      </c>
      <c r="E539" s="36" t="s">
        <v>1943</v>
      </c>
      <c r="F539" s="39" t="s">
        <v>1525</v>
      </c>
    </row>
    <row r="540" spans="1:6" ht="21">
      <c r="A540" s="36">
        <f t="shared" si="116"/>
        <v>4627</v>
      </c>
      <c r="B540" s="36">
        <v>18</v>
      </c>
      <c r="C540" s="36">
        <f t="shared" si="115"/>
        <v>19</v>
      </c>
      <c r="D540" s="37" t="str">
        <f xml:space="preserve"> CONCATENATE("THERMAL PROTECTION ", TEXT(TRUNC(((C540 - 1) / 5), 0), "0"), " - UTH")</f>
        <v>THERMAL PROTECTION 3 - UTH</v>
      </c>
      <c r="E540" s="38" t="s">
        <v>1943</v>
      </c>
      <c r="F540" s="39" t="s">
        <v>1525</v>
      </c>
    </row>
    <row r="541" spans="1:6" ht="21">
      <c r="A541" s="36">
        <f t="shared" si="116"/>
        <v>4628</v>
      </c>
      <c r="B541" s="36">
        <v>18</v>
      </c>
      <c r="C541" s="36">
        <f t="shared" si="115"/>
        <v>20</v>
      </c>
      <c r="D541" s="37" t="str">
        <f xml:space="preserve"> CONCATENATE("THERMAL PROTECTION ", TEXT(TRUNC(((C541 - 1) / 5), 0), "0"), " - Restore from UTH hysteresis")</f>
        <v>THERMAL PROTECTION 3 - Restore from UTH hysteresis</v>
      </c>
      <c r="E541" s="38" t="s">
        <v>1943</v>
      </c>
      <c r="F541" s="39" t="s">
        <v>1525</v>
      </c>
    </row>
    <row r="542" spans="1:6" ht="21">
      <c r="A542" s="36">
        <f t="shared" si="116"/>
        <v>4629</v>
      </c>
      <c r="B542" s="36">
        <v>18</v>
      </c>
      <c r="C542" s="36">
        <f t="shared" si="115"/>
        <v>21</v>
      </c>
      <c r="D542" s="37" t="str">
        <f xml:space="preserve"> CONCATENATE("THERMAL PROTECTION ", TEXT(TRUNC(((C542 - 1) / 5), 0), "0"), " - Input measure ID")</f>
        <v>THERMAL PROTECTION 4 - Input measure ID</v>
      </c>
      <c r="E542" s="38" t="s">
        <v>88</v>
      </c>
      <c r="F542" s="39" t="s">
        <v>1522</v>
      </c>
    </row>
    <row r="543" spans="1:6" ht="21">
      <c r="A543" s="36">
        <f t="shared" si="116"/>
        <v>4630</v>
      </c>
      <c r="B543" s="36">
        <v>18</v>
      </c>
      <c r="C543" s="36">
        <f t="shared" si="115"/>
        <v>22</v>
      </c>
      <c r="D543" s="37" t="str">
        <f xml:space="preserve"> CONCATENATE("THERMAL PROTECTION ", TEXT(TRUNC(((C543 - 1) / 5), 0), "0"), " - OTH")</f>
        <v>THERMAL PROTECTION 4 - OTH</v>
      </c>
      <c r="E543" s="38" t="s">
        <v>1943</v>
      </c>
      <c r="F543" s="39" t="s">
        <v>1525</v>
      </c>
    </row>
    <row r="544" spans="1:6" ht="21">
      <c r="A544" s="36">
        <f t="shared" si="116"/>
        <v>4631</v>
      </c>
      <c r="B544" s="36">
        <v>18</v>
      </c>
      <c r="C544" s="36">
        <f t="shared" si="115"/>
        <v>23</v>
      </c>
      <c r="D544" s="37" t="str">
        <f xml:space="preserve"> CONCATENATE("THERMAL PROTECTION ", TEXT(TRUNC(((C544 - 1) / 5), 0), "0"), " - Restore from OTH hysteresis")</f>
        <v>THERMAL PROTECTION 4 - Restore from OTH hysteresis</v>
      </c>
      <c r="E544" s="36" t="s">
        <v>1943</v>
      </c>
      <c r="F544" s="39" t="s">
        <v>1525</v>
      </c>
    </row>
    <row r="545" spans="1:6" ht="21">
      <c r="A545" s="36">
        <f t="shared" si="116"/>
        <v>4632</v>
      </c>
      <c r="B545" s="36">
        <v>18</v>
      </c>
      <c r="C545" s="36">
        <f t="shared" si="115"/>
        <v>24</v>
      </c>
      <c r="D545" s="37" t="str">
        <f xml:space="preserve"> CONCATENATE("THERMAL PROTECTION ", TEXT(TRUNC(((C545 - 1) / 5), 0), "0"), " - UTH")</f>
        <v>THERMAL PROTECTION 4 - UTH</v>
      </c>
      <c r="E545" s="38" t="s">
        <v>1943</v>
      </c>
      <c r="F545" s="39" t="s">
        <v>1525</v>
      </c>
    </row>
    <row r="546" spans="1:6" ht="21">
      <c r="A546" s="36">
        <f t="shared" si="116"/>
        <v>4633</v>
      </c>
      <c r="B546" s="36">
        <v>18</v>
      </c>
      <c r="C546" s="36">
        <f t="shared" si="115"/>
        <v>25</v>
      </c>
      <c r="D546" s="37" t="str">
        <f xml:space="preserve"> CONCATENATE("THERMAL PROTECTION ", TEXT(TRUNC(((C546 - 1) / 5), 0), "0"), " - Restore from UTH hysteresis")</f>
        <v>THERMAL PROTECTION 4 - Restore from UTH hysteresis</v>
      </c>
      <c r="E546" s="38" t="s">
        <v>1943</v>
      </c>
      <c r="F546" s="39" t="s">
        <v>1525</v>
      </c>
    </row>
    <row r="547" spans="1:6" ht="21">
      <c r="A547" s="36">
        <f t="shared" si="116"/>
        <v>4634</v>
      </c>
      <c r="B547" s="36">
        <v>18</v>
      </c>
      <c r="C547" s="36">
        <f t="shared" si="115"/>
        <v>26</v>
      </c>
      <c r="D547" s="37" t="str">
        <f xml:space="preserve"> CONCATENATE("THERMAL PROTECTION ", TEXT(TRUNC(((C547 - 1) / 5), 0), "0"), " - Input measure ID")</f>
        <v>THERMAL PROTECTION 5 - Input measure ID</v>
      </c>
      <c r="E547" s="38" t="s">
        <v>88</v>
      </c>
      <c r="F547" s="39" t="s">
        <v>1522</v>
      </c>
    </row>
    <row r="548" spans="1:6" ht="21">
      <c r="A548" s="36">
        <f t="shared" si="116"/>
        <v>4635</v>
      </c>
      <c r="B548" s="36">
        <v>18</v>
      </c>
      <c r="C548" s="36">
        <f t="shared" si="115"/>
        <v>27</v>
      </c>
      <c r="D548" s="37" t="str">
        <f xml:space="preserve"> CONCATENATE("THERMAL PROTECTION ", TEXT(TRUNC(((C548 - 1) / 5), 0), "0"), " - OTH")</f>
        <v>THERMAL PROTECTION 5 - OTH</v>
      </c>
      <c r="E548" s="38" t="s">
        <v>1943</v>
      </c>
      <c r="F548" s="39" t="s">
        <v>1525</v>
      </c>
    </row>
    <row r="549" spans="1:6" ht="21">
      <c r="A549" s="36">
        <f t="shared" si="116"/>
        <v>4636</v>
      </c>
      <c r="B549" s="36">
        <v>18</v>
      </c>
      <c r="C549" s="36">
        <f t="shared" si="115"/>
        <v>28</v>
      </c>
      <c r="D549" s="37" t="str">
        <f xml:space="preserve"> CONCATENATE("THERMAL PROTECTION ", TEXT(TRUNC(((C549 - 1) / 5), 0), "0"), " - Restore from OTH hysteresis")</f>
        <v>THERMAL PROTECTION 5 - Restore from OTH hysteresis</v>
      </c>
      <c r="E549" s="36" t="s">
        <v>1943</v>
      </c>
      <c r="F549" s="39" t="s">
        <v>1525</v>
      </c>
    </row>
    <row r="550" spans="1:6" ht="21">
      <c r="A550" s="36">
        <f t="shared" si="116"/>
        <v>4637</v>
      </c>
      <c r="B550" s="36">
        <v>18</v>
      </c>
      <c r="C550" s="36">
        <f t="shared" si="115"/>
        <v>29</v>
      </c>
      <c r="D550" s="37" t="str">
        <f xml:space="preserve"> CONCATENATE("THERMAL PROTECTION ", TEXT(TRUNC(((C550 - 1) / 5), 0), "0"), " - UTH")</f>
        <v>THERMAL PROTECTION 5 - UTH</v>
      </c>
      <c r="E550" s="38" t="s">
        <v>1943</v>
      </c>
      <c r="F550" s="39" t="s">
        <v>1525</v>
      </c>
    </row>
    <row r="551" spans="1:6" ht="21">
      <c r="A551" s="36">
        <f t="shared" si="116"/>
        <v>4638</v>
      </c>
      <c r="B551" s="36">
        <v>18</v>
      </c>
      <c r="C551" s="36">
        <f t="shared" si="115"/>
        <v>30</v>
      </c>
      <c r="D551" s="37" t="str">
        <f xml:space="preserve"> CONCATENATE("THERMAL PROTECTION ", TEXT(TRUNC(((C551 - 1) / 5), 0), "0"), " - Restore from UTH hysteresis")</f>
        <v>THERMAL PROTECTION 5 - Restore from UTH hysteresis</v>
      </c>
      <c r="E551" s="38" t="s">
        <v>1943</v>
      </c>
      <c r="F551" s="39" t="s">
        <v>1525</v>
      </c>
    </row>
    <row r="552" spans="1:6" ht="21">
      <c r="A552" s="36">
        <f t="shared" si="116"/>
        <v>4639</v>
      </c>
      <c r="B552" s="36">
        <v>18</v>
      </c>
      <c r="C552" s="36">
        <f t="shared" si="115"/>
        <v>31</v>
      </c>
      <c r="D552" s="37" t="str">
        <f xml:space="preserve"> CONCATENATE("THERMAL PROTECTION ", TEXT(TRUNC(((C552 - 1) / 5), 0), "0"), " - Input measure ID")</f>
        <v>THERMAL PROTECTION 6 - Input measure ID</v>
      </c>
      <c r="E552" s="38" t="s">
        <v>88</v>
      </c>
      <c r="F552" s="39" t="s">
        <v>1522</v>
      </c>
    </row>
    <row r="553" spans="1:6" ht="21">
      <c r="A553" s="36">
        <f t="shared" si="116"/>
        <v>4640</v>
      </c>
      <c r="B553" s="36">
        <v>18</v>
      </c>
      <c r="C553" s="36">
        <f t="shared" si="115"/>
        <v>32</v>
      </c>
      <c r="D553" s="37" t="str">
        <f xml:space="preserve"> CONCATENATE("THERMAL PROTECTION ", TEXT(TRUNC(((C553 - 1) / 5), 0), "0"), " - OTH")</f>
        <v>THERMAL PROTECTION 6 - OTH</v>
      </c>
      <c r="E553" s="38" t="s">
        <v>1943</v>
      </c>
      <c r="F553" s="39" t="s">
        <v>1525</v>
      </c>
    </row>
    <row r="554" spans="1:6" ht="21">
      <c r="A554" s="36">
        <f t="shared" si="116"/>
        <v>4641</v>
      </c>
      <c r="B554" s="36">
        <v>18</v>
      </c>
      <c r="C554" s="36">
        <f t="shared" si="115"/>
        <v>33</v>
      </c>
      <c r="D554" s="37" t="str">
        <f xml:space="preserve"> CONCATENATE("THERMAL PROTECTION ", TEXT(TRUNC(((C554 - 1) / 5), 0), "0"), " - Restore from OTH hysteresis")</f>
        <v>THERMAL PROTECTION 6 - Restore from OTH hysteresis</v>
      </c>
      <c r="E554" s="36" t="s">
        <v>1943</v>
      </c>
      <c r="F554" s="39" t="s">
        <v>1525</v>
      </c>
    </row>
    <row r="555" spans="1:6" ht="21">
      <c r="A555" s="36">
        <f t="shared" si="116"/>
        <v>4642</v>
      </c>
      <c r="B555" s="36">
        <v>18</v>
      </c>
      <c r="C555" s="36">
        <f t="shared" si="115"/>
        <v>34</v>
      </c>
      <c r="D555" s="37" t="str">
        <f xml:space="preserve"> CONCATENATE("THERMAL PROTECTION ", TEXT(TRUNC(((C555 - 1) / 5), 0), "0"), " - UTH")</f>
        <v>THERMAL PROTECTION 6 - UTH</v>
      </c>
      <c r="E555" s="38" t="s">
        <v>1943</v>
      </c>
      <c r="F555" s="39" t="s">
        <v>1525</v>
      </c>
    </row>
    <row r="556" spans="1:6" ht="21">
      <c r="A556" s="36">
        <f t="shared" si="116"/>
        <v>4643</v>
      </c>
      <c r="B556" s="36">
        <v>18</v>
      </c>
      <c r="C556" s="36">
        <f t="shared" si="115"/>
        <v>35</v>
      </c>
      <c r="D556" s="37" t="str">
        <f xml:space="preserve"> CONCATENATE("THERMAL PROTECTION ", TEXT(TRUNC(((C556 - 1) / 5), 0), "0"), " - Restore from UTH hysteresis")</f>
        <v>THERMAL PROTECTION 6 - Restore from UTH hysteresis</v>
      </c>
      <c r="E556" s="38" t="s">
        <v>1943</v>
      </c>
      <c r="F556" s="39" t="s">
        <v>1525</v>
      </c>
    </row>
    <row r="557" spans="1:6" ht="21">
      <c r="A557" s="36">
        <f t="shared" si="116"/>
        <v>4644</v>
      </c>
      <c r="B557" s="36">
        <v>18</v>
      </c>
      <c r="C557" s="36">
        <f t="shared" si="115"/>
        <v>36</v>
      </c>
      <c r="D557" s="37" t="str">
        <f xml:space="preserve"> CONCATENATE("THERMAL PROTECTION ", TEXT(TRUNC(((C557 - 1) / 5), 0), "0"), " - Input measure ID")</f>
        <v>THERMAL PROTECTION 7 - Input measure ID</v>
      </c>
      <c r="E557" s="38" t="s">
        <v>88</v>
      </c>
      <c r="F557" s="39" t="s">
        <v>1522</v>
      </c>
    </row>
    <row r="558" spans="1:6" ht="21">
      <c r="A558" s="36">
        <f t="shared" si="116"/>
        <v>4645</v>
      </c>
      <c r="B558" s="36">
        <v>18</v>
      </c>
      <c r="C558" s="36">
        <f t="shared" si="115"/>
        <v>37</v>
      </c>
      <c r="D558" s="37" t="str">
        <f xml:space="preserve"> CONCATENATE("THERMAL PROTECTION ", TEXT(TRUNC(((C558 - 1) / 5), 0), "0"), " - OTH")</f>
        <v>THERMAL PROTECTION 7 - OTH</v>
      </c>
      <c r="E558" s="38" t="s">
        <v>1943</v>
      </c>
      <c r="F558" s="39" t="s">
        <v>1525</v>
      </c>
    </row>
    <row r="559" spans="1:6" ht="21">
      <c r="A559" s="36">
        <f t="shared" si="116"/>
        <v>4646</v>
      </c>
      <c r="B559" s="36">
        <v>18</v>
      </c>
      <c r="C559" s="36">
        <f t="shared" si="115"/>
        <v>38</v>
      </c>
      <c r="D559" s="37" t="str">
        <f xml:space="preserve"> CONCATENATE("THERMAL PROTECTION ", TEXT(TRUNC(((C559 - 1) / 5), 0), "0"), " - Restore from OTH hysteresis")</f>
        <v>THERMAL PROTECTION 7 - Restore from OTH hysteresis</v>
      </c>
      <c r="E559" s="36" t="s">
        <v>1943</v>
      </c>
      <c r="F559" s="39" t="s">
        <v>1525</v>
      </c>
    </row>
    <row r="560" spans="1:6" ht="21">
      <c r="A560" s="36">
        <f t="shared" si="116"/>
        <v>4647</v>
      </c>
      <c r="B560" s="36">
        <v>18</v>
      </c>
      <c r="C560" s="36">
        <f t="shared" si="115"/>
        <v>39</v>
      </c>
      <c r="D560" s="37" t="str">
        <f xml:space="preserve"> CONCATENATE("THERMAL PROTECTION ", TEXT(TRUNC(((C560 - 1) / 5), 0), "0"), " - UTH")</f>
        <v>THERMAL PROTECTION 7 - UTH</v>
      </c>
      <c r="E560" s="38" t="s">
        <v>1943</v>
      </c>
      <c r="F560" s="39" t="s">
        <v>1525</v>
      </c>
    </row>
    <row r="561" spans="1:6" ht="21">
      <c r="A561" s="36">
        <f t="shared" si="116"/>
        <v>4648</v>
      </c>
      <c r="B561" s="36">
        <v>18</v>
      </c>
      <c r="C561" s="36">
        <f t="shared" si="115"/>
        <v>40</v>
      </c>
      <c r="D561" s="37" t="str">
        <f xml:space="preserve"> CONCATENATE("THERMAL PROTECTION ", TEXT(TRUNC(((C561 - 1) / 5), 0), "0"), " - Restore from UTH hysteresis")</f>
        <v>THERMAL PROTECTION 7 - Restore from UTH hysteresis</v>
      </c>
      <c r="E561" s="38" t="s">
        <v>1943</v>
      </c>
      <c r="F561" s="39" t="s">
        <v>1525</v>
      </c>
    </row>
    <row r="562" spans="1:6" ht="21">
      <c r="A562" s="36">
        <f t="shared" si="116"/>
        <v>4649</v>
      </c>
      <c r="B562" s="36">
        <v>18</v>
      </c>
      <c r="C562" s="36">
        <f t="shared" si="115"/>
        <v>41</v>
      </c>
      <c r="D562" s="37" t="str">
        <f xml:space="preserve"> CONCATENATE("THERMAL PROTECTION ", TEXT(TRUNC(((C562 - 1) / 5), 0), "0"), " - Input measure ID")</f>
        <v>THERMAL PROTECTION 8 - Input measure ID</v>
      </c>
      <c r="E562" s="38" t="s">
        <v>88</v>
      </c>
      <c r="F562" s="39" t="s">
        <v>1522</v>
      </c>
    </row>
    <row r="563" spans="1:6" ht="21">
      <c r="A563" s="36">
        <f t="shared" si="116"/>
        <v>4650</v>
      </c>
      <c r="B563" s="36">
        <v>18</v>
      </c>
      <c r="C563" s="36">
        <f t="shared" si="115"/>
        <v>42</v>
      </c>
      <c r="D563" s="37" t="str">
        <f xml:space="preserve"> CONCATENATE("THERMAL PROTECTION ", TEXT(TRUNC(((C563 - 1) / 5), 0), "0"), " - OTH")</f>
        <v>THERMAL PROTECTION 8 - OTH</v>
      </c>
      <c r="E563" s="38" t="s">
        <v>1943</v>
      </c>
      <c r="F563" s="39" t="s">
        <v>1525</v>
      </c>
    </row>
    <row r="564" spans="1:6" ht="21">
      <c r="A564" s="36">
        <f t="shared" si="116"/>
        <v>4651</v>
      </c>
      <c r="B564" s="36">
        <v>18</v>
      </c>
      <c r="C564" s="36">
        <f t="shared" si="115"/>
        <v>43</v>
      </c>
      <c r="D564" s="37" t="str">
        <f xml:space="preserve"> CONCATENATE("THERMAL PROTECTION ", TEXT(TRUNC(((C564 - 1) / 5), 0), "0"), " - Restore from OTH hysteresis")</f>
        <v>THERMAL PROTECTION 8 - Restore from OTH hysteresis</v>
      </c>
      <c r="E564" s="36" t="s">
        <v>1943</v>
      </c>
      <c r="F564" s="39" t="s">
        <v>1525</v>
      </c>
    </row>
    <row r="565" spans="1:6" ht="21">
      <c r="A565" s="36">
        <f t="shared" si="116"/>
        <v>4652</v>
      </c>
      <c r="B565" s="36">
        <v>18</v>
      </c>
      <c r="C565" s="36">
        <f t="shared" si="115"/>
        <v>44</v>
      </c>
      <c r="D565" s="37" t="str">
        <f xml:space="preserve"> CONCATENATE("THERMAL PROTECTION ", TEXT(TRUNC(((C565 - 1) / 5), 0), "0"), " - UTH")</f>
        <v>THERMAL PROTECTION 8 - UTH</v>
      </c>
      <c r="E565" s="38" t="s">
        <v>1943</v>
      </c>
      <c r="F565" s="39" t="s">
        <v>1525</v>
      </c>
    </row>
    <row r="566" spans="1:6" ht="21">
      <c r="A566" s="36">
        <f t="shared" si="116"/>
        <v>4653</v>
      </c>
      <c r="B566" s="36">
        <v>18</v>
      </c>
      <c r="C566" s="36">
        <f t="shared" si="115"/>
        <v>45</v>
      </c>
      <c r="D566" s="37" t="str">
        <f xml:space="preserve"> CONCATENATE("THERMAL PROTECTION ", TEXT(TRUNC(((C566 - 1) / 5), 0), "0"), " - Restore from UTH hysteresis")</f>
        <v>THERMAL PROTECTION 8 - Restore from UTH hysteresis</v>
      </c>
      <c r="E566" s="38" t="s">
        <v>1943</v>
      </c>
      <c r="F566" s="39" t="s">
        <v>1525</v>
      </c>
    </row>
    <row r="567" spans="1:6" ht="21">
      <c r="A567" s="36">
        <f t="shared" si="116"/>
        <v>4654</v>
      </c>
      <c r="B567" s="36">
        <v>18</v>
      </c>
      <c r="C567" s="36">
        <f t="shared" si="115"/>
        <v>46</v>
      </c>
      <c r="D567" s="37" t="str">
        <f xml:space="preserve"> CONCATENATE("THERMAL PROTECTION ", TEXT(TRUNC(((C567 - 1) / 5), 0), "0"), " - Input measure ID")</f>
        <v>THERMAL PROTECTION 9 - Input measure ID</v>
      </c>
      <c r="E567" s="38" t="s">
        <v>88</v>
      </c>
      <c r="F567" s="39" t="s">
        <v>1522</v>
      </c>
    </row>
    <row r="568" spans="1:6" ht="21">
      <c r="A568" s="36">
        <f t="shared" si="116"/>
        <v>4655</v>
      </c>
      <c r="B568" s="36">
        <v>18</v>
      </c>
      <c r="C568" s="36">
        <f t="shared" si="115"/>
        <v>47</v>
      </c>
      <c r="D568" s="37" t="str">
        <f xml:space="preserve"> CONCATENATE("THERMAL PROTECTION ", TEXT(TRUNC(((C568 - 1) / 5), 0), "0"), " - OTH")</f>
        <v>THERMAL PROTECTION 9 - OTH</v>
      </c>
      <c r="E568" s="38" t="s">
        <v>1943</v>
      </c>
      <c r="F568" s="39" t="s">
        <v>1525</v>
      </c>
    </row>
    <row r="569" spans="1:6" ht="21">
      <c r="A569" s="36">
        <f t="shared" si="116"/>
        <v>4656</v>
      </c>
      <c r="B569" s="36">
        <v>18</v>
      </c>
      <c r="C569" s="36">
        <f t="shared" si="115"/>
        <v>48</v>
      </c>
      <c r="D569" s="37" t="str">
        <f xml:space="preserve"> CONCATENATE("THERMAL PROTECTION ", TEXT(TRUNC(((C569 - 1) / 5), 0), "0"), " - Restore from OTH hysteresis")</f>
        <v>THERMAL PROTECTION 9 - Restore from OTH hysteresis</v>
      </c>
      <c r="E569" s="36" t="s">
        <v>1943</v>
      </c>
      <c r="F569" s="39" t="s">
        <v>1525</v>
      </c>
    </row>
    <row r="570" spans="1:6" ht="21">
      <c r="A570" s="36">
        <f t="shared" si="116"/>
        <v>4657</v>
      </c>
      <c r="B570" s="36">
        <v>18</v>
      </c>
      <c r="C570" s="36">
        <f t="shared" si="115"/>
        <v>49</v>
      </c>
      <c r="D570" s="37" t="str">
        <f xml:space="preserve"> CONCATENATE("THERMAL PROTECTION ", TEXT(TRUNC(((C570 - 1) / 5), 0), "0"), " - UTH")</f>
        <v>THERMAL PROTECTION 9 - UTH</v>
      </c>
      <c r="E570" s="38" t="s">
        <v>1943</v>
      </c>
      <c r="F570" s="39" t="s">
        <v>1525</v>
      </c>
    </row>
    <row r="571" spans="1:6" ht="21">
      <c r="A571" s="36">
        <f t="shared" si="116"/>
        <v>4658</v>
      </c>
      <c r="B571" s="36">
        <v>18</v>
      </c>
      <c r="C571" s="36">
        <f t="shared" si="115"/>
        <v>50</v>
      </c>
      <c r="D571" s="37" t="str">
        <f xml:space="preserve"> CONCATENATE("THERMAL PROTECTION ", TEXT(TRUNC(((C571 - 1) / 5), 0), "0"), " - Restore from UTH hysteresis")</f>
        <v>THERMAL PROTECTION 9 - Restore from UTH hysteresis</v>
      </c>
      <c r="E571" s="38" t="s">
        <v>1943</v>
      </c>
      <c r="F571" s="39" t="s">
        <v>1525</v>
      </c>
    </row>
    <row r="572" spans="1:6" ht="21">
      <c r="A572" s="36">
        <f t="shared" si="116"/>
        <v>4659</v>
      </c>
      <c r="B572" s="36">
        <v>18</v>
      </c>
      <c r="C572" s="36">
        <f t="shared" si="115"/>
        <v>51</v>
      </c>
      <c r="D572" s="37" t="str">
        <f xml:space="preserve"> CONCATENATE("THERMAL PROTECTION ", TEXT(TRUNC(((C572 - 1) / 5), 0), "0"), " - Input measure ID")</f>
        <v>THERMAL PROTECTION 10 - Input measure ID</v>
      </c>
      <c r="E572" s="38" t="s">
        <v>88</v>
      </c>
      <c r="F572" s="39" t="s">
        <v>1522</v>
      </c>
    </row>
    <row r="573" spans="1:6" ht="21">
      <c r="A573" s="36">
        <f t="shared" si="116"/>
        <v>4660</v>
      </c>
      <c r="B573" s="36">
        <v>18</v>
      </c>
      <c r="C573" s="36">
        <f t="shared" si="115"/>
        <v>52</v>
      </c>
      <c r="D573" s="37" t="str">
        <f xml:space="preserve"> CONCATENATE("THERMAL PROTECTION ", TEXT(TRUNC(((C573 - 1) / 5), 0), "0"), " - OTH")</f>
        <v>THERMAL PROTECTION 10 - OTH</v>
      </c>
      <c r="E573" s="38" t="s">
        <v>1943</v>
      </c>
      <c r="F573" s="39" t="s">
        <v>1525</v>
      </c>
    </row>
    <row r="574" spans="1:6" ht="21">
      <c r="A574" s="36">
        <f t="shared" si="116"/>
        <v>4661</v>
      </c>
      <c r="B574" s="36">
        <v>18</v>
      </c>
      <c r="C574" s="36">
        <f t="shared" si="115"/>
        <v>53</v>
      </c>
      <c r="D574" s="37" t="str">
        <f xml:space="preserve"> CONCATENATE("THERMAL PROTECTION ", TEXT(TRUNC(((C574 - 1) / 5), 0), "0"), " - Restore from OTH hysteresis")</f>
        <v>THERMAL PROTECTION 10 - Restore from OTH hysteresis</v>
      </c>
      <c r="E574" s="36" t="s">
        <v>1943</v>
      </c>
      <c r="F574" s="39" t="s">
        <v>1525</v>
      </c>
    </row>
    <row r="575" spans="1:6" ht="21">
      <c r="A575" s="36">
        <f t="shared" si="116"/>
        <v>4662</v>
      </c>
      <c r="B575" s="36">
        <v>18</v>
      </c>
      <c r="C575" s="36">
        <f t="shared" si="115"/>
        <v>54</v>
      </c>
      <c r="D575" s="37" t="str">
        <f xml:space="preserve"> CONCATENATE("THERMAL PROTECTION ", TEXT(TRUNC(((C575 - 1) / 5), 0), "0"), " - UTH")</f>
        <v>THERMAL PROTECTION 10 - UTH</v>
      </c>
      <c r="E575" s="38" t="s">
        <v>1943</v>
      </c>
      <c r="F575" s="39" t="s">
        <v>1525</v>
      </c>
    </row>
    <row r="576" spans="1:6" ht="21">
      <c r="A576" s="36">
        <f t="shared" si="116"/>
        <v>4663</v>
      </c>
      <c r="B576" s="36">
        <v>18</v>
      </c>
      <c r="C576" s="36">
        <f t="shared" si="115"/>
        <v>55</v>
      </c>
      <c r="D576" s="37" t="str">
        <f xml:space="preserve"> CONCATENATE("THERMAL PROTECTION ", TEXT(TRUNC(((C576 - 1) / 5), 0), "0"), " - Restore from UTH hysteresis")</f>
        <v>THERMAL PROTECTION 10 - Restore from UTH hysteresis</v>
      </c>
      <c r="E576" s="38" t="s">
        <v>1943</v>
      </c>
      <c r="F576" s="39" t="s">
        <v>1525</v>
      </c>
    </row>
    <row r="577" spans="1:6" ht="21">
      <c r="A577" s="36">
        <f t="shared" si="116"/>
        <v>4664</v>
      </c>
      <c r="B577" s="36">
        <v>18</v>
      </c>
      <c r="C577" s="36">
        <f t="shared" si="115"/>
        <v>56</v>
      </c>
      <c r="D577" s="37" t="str">
        <f xml:space="preserve"> CONCATENATE("THERMAL PROTECTION ", TEXT(TRUNC(((C577 - 1) / 5), 0), "0"), " - Input measure ID")</f>
        <v>THERMAL PROTECTION 11 - Input measure ID</v>
      </c>
      <c r="E577" s="38" t="s">
        <v>88</v>
      </c>
      <c r="F577" s="39" t="s">
        <v>1522</v>
      </c>
    </row>
    <row r="578" spans="1:6" ht="21">
      <c r="A578" s="36">
        <f t="shared" si="116"/>
        <v>4665</v>
      </c>
      <c r="B578" s="36">
        <v>18</v>
      </c>
      <c r="C578" s="36">
        <f t="shared" si="115"/>
        <v>57</v>
      </c>
      <c r="D578" s="37" t="str">
        <f xml:space="preserve"> CONCATENATE("THERMAL PROTECTION ", TEXT(TRUNC(((C578 - 1) / 5), 0), "0"), " - OTH")</f>
        <v>THERMAL PROTECTION 11 - OTH</v>
      </c>
      <c r="E578" s="38" t="s">
        <v>1943</v>
      </c>
      <c r="F578" s="39" t="s">
        <v>1525</v>
      </c>
    </row>
    <row r="579" spans="1:6" ht="21">
      <c r="A579" s="36">
        <f t="shared" si="116"/>
        <v>4666</v>
      </c>
      <c r="B579" s="36">
        <v>18</v>
      </c>
      <c r="C579" s="36">
        <f t="shared" si="115"/>
        <v>58</v>
      </c>
      <c r="D579" s="37" t="str">
        <f xml:space="preserve"> CONCATENATE("THERMAL PROTECTION ", TEXT(TRUNC(((C579 - 1) / 5), 0), "0"), " - Restore from OTH hysteresis")</f>
        <v>THERMAL PROTECTION 11 - Restore from OTH hysteresis</v>
      </c>
      <c r="E579" s="36" t="s">
        <v>1943</v>
      </c>
      <c r="F579" s="39" t="s">
        <v>1525</v>
      </c>
    </row>
    <row r="580" spans="1:6" ht="21">
      <c r="A580" s="36">
        <f t="shared" si="116"/>
        <v>4667</v>
      </c>
      <c r="B580" s="36">
        <v>18</v>
      </c>
      <c r="C580" s="36">
        <f t="shared" si="115"/>
        <v>59</v>
      </c>
      <c r="D580" s="37" t="str">
        <f xml:space="preserve"> CONCATENATE("THERMAL PROTECTION ", TEXT(TRUNC(((C580 - 1) / 5), 0), "0"), " - UTH")</f>
        <v>THERMAL PROTECTION 11 - UTH</v>
      </c>
      <c r="E580" s="38" t="s">
        <v>1943</v>
      </c>
      <c r="F580" s="39" t="s">
        <v>1525</v>
      </c>
    </row>
    <row r="581" spans="1:6" ht="21">
      <c r="A581" s="36">
        <f t="shared" si="116"/>
        <v>4668</v>
      </c>
      <c r="B581" s="36">
        <v>18</v>
      </c>
      <c r="C581" s="36">
        <f t="shared" si="115"/>
        <v>60</v>
      </c>
      <c r="D581" s="37" t="str">
        <f xml:space="preserve"> CONCATENATE("THERMAL PROTECTION ", TEXT(TRUNC(((C581 - 1) / 5), 0), "0"), " - Restore from UTH hysteresis")</f>
        <v>THERMAL PROTECTION 11 - Restore from UTH hysteresis</v>
      </c>
      <c r="E581" s="38" t="s">
        <v>1943</v>
      </c>
      <c r="F581" s="39" t="s">
        <v>1525</v>
      </c>
    </row>
    <row r="582" spans="1:6" ht="21">
      <c r="A582" s="36">
        <f t="shared" si="116"/>
        <v>4669</v>
      </c>
      <c r="B582" s="36">
        <v>18</v>
      </c>
      <c r="C582" s="36">
        <f t="shared" si="115"/>
        <v>61</v>
      </c>
      <c r="D582" s="37" t="str">
        <f xml:space="preserve"> CONCATENATE("THERMAL PROTECTION ", TEXT(TRUNC(((C582 - 1) / 5), 0), "0"), " - Input measure ID")</f>
        <v>THERMAL PROTECTION 12 - Input measure ID</v>
      </c>
      <c r="E582" s="38" t="s">
        <v>88</v>
      </c>
      <c r="F582" s="39" t="s">
        <v>1522</v>
      </c>
    </row>
    <row r="583" spans="1:6" ht="21">
      <c r="A583" s="36">
        <f t="shared" si="116"/>
        <v>4670</v>
      </c>
      <c r="B583" s="36">
        <v>18</v>
      </c>
      <c r="C583" s="36">
        <f t="shared" si="115"/>
        <v>62</v>
      </c>
      <c r="D583" s="37" t="str">
        <f xml:space="preserve"> CONCATENATE("THERMAL PROTECTION ", TEXT(TRUNC(((C583 - 1) / 5), 0), "0"), " - OTH")</f>
        <v>THERMAL PROTECTION 12 - OTH</v>
      </c>
      <c r="E583" s="38" t="s">
        <v>1943</v>
      </c>
      <c r="F583" s="39" t="s">
        <v>1525</v>
      </c>
    </row>
    <row r="584" spans="1:6" ht="21">
      <c r="A584" s="36">
        <f t="shared" si="116"/>
        <v>4671</v>
      </c>
      <c r="B584" s="36">
        <v>18</v>
      </c>
      <c r="C584" s="36">
        <f t="shared" si="115"/>
        <v>63</v>
      </c>
      <c r="D584" s="37" t="str">
        <f xml:space="preserve"> CONCATENATE("THERMAL PROTECTION ", TEXT(TRUNC(((C584 - 1) / 5), 0), "0"), " - Restore from OTH hysteresis")</f>
        <v>THERMAL PROTECTION 12 - Restore from OTH hysteresis</v>
      </c>
      <c r="E584" s="36" t="s">
        <v>1943</v>
      </c>
      <c r="F584" s="39" t="s">
        <v>1525</v>
      </c>
    </row>
    <row r="585" spans="1:6" ht="21">
      <c r="A585" s="36">
        <f t="shared" si="116"/>
        <v>4672</v>
      </c>
      <c r="B585" s="36">
        <v>18</v>
      </c>
      <c r="C585" s="36">
        <f t="shared" si="115"/>
        <v>64</v>
      </c>
      <c r="D585" s="37" t="str">
        <f xml:space="preserve"> CONCATENATE("THERMAL PROTECTION ", TEXT(TRUNC(((C585 - 1) / 5), 0), "0"), " - UTH")</f>
        <v>THERMAL PROTECTION 12 - UTH</v>
      </c>
      <c r="E585" s="38" t="s">
        <v>1943</v>
      </c>
      <c r="F585" s="39" t="s">
        <v>1525</v>
      </c>
    </row>
    <row r="586" spans="1:6" ht="21">
      <c r="A586" s="36">
        <f t="shared" si="116"/>
        <v>4673</v>
      </c>
      <c r="B586" s="36">
        <v>18</v>
      </c>
      <c r="C586" s="36">
        <f t="shared" ref="C586:C601" si="117">C585+1</f>
        <v>65</v>
      </c>
      <c r="D586" s="37" t="str">
        <f xml:space="preserve"> CONCATENATE("THERMAL PROTECTION ", TEXT(TRUNC(((C586 - 1) / 5), 0), "0"), " - Restore from UTH hysteresis")</f>
        <v>THERMAL PROTECTION 12 - Restore from UTH hysteresis</v>
      </c>
      <c r="E586" s="38" t="s">
        <v>1943</v>
      </c>
      <c r="F586" s="39" t="s">
        <v>1525</v>
      </c>
    </row>
    <row r="587" spans="1:6" ht="21">
      <c r="A587" s="36">
        <f t="shared" ref="A587:A650" si="118">B587*256+C587</f>
        <v>4674</v>
      </c>
      <c r="B587" s="36">
        <v>18</v>
      </c>
      <c r="C587" s="36">
        <f t="shared" si="117"/>
        <v>66</v>
      </c>
      <c r="D587" s="37" t="str">
        <f xml:space="preserve"> CONCATENATE("THERMAL PROTECTION ", TEXT(TRUNC(((C587 - 1) / 5), 0), "0"), " - Input measure ID")</f>
        <v>THERMAL PROTECTION 13 - Input measure ID</v>
      </c>
      <c r="E587" s="38" t="s">
        <v>88</v>
      </c>
      <c r="F587" s="39" t="s">
        <v>1522</v>
      </c>
    </row>
    <row r="588" spans="1:6" ht="21">
      <c r="A588" s="36">
        <f t="shared" si="118"/>
        <v>4675</v>
      </c>
      <c r="B588" s="36">
        <v>18</v>
      </c>
      <c r="C588" s="36">
        <f t="shared" si="117"/>
        <v>67</v>
      </c>
      <c r="D588" s="37" t="str">
        <f xml:space="preserve"> CONCATENATE("THERMAL PROTECTION ", TEXT(TRUNC(((C588 - 1) / 5), 0), "0"), " - OTH")</f>
        <v>THERMAL PROTECTION 13 - OTH</v>
      </c>
      <c r="E588" s="38" t="s">
        <v>1943</v>
      </c>
      <c r="F588" s="39" t="s">
        <v>1525</v>
      </c>
    </row>
    <row r="589" spans="1:6" ht="21">
      <c r="A589" s="36">
        <f t="shared" si="118"/>
        <v>4676</v>
      </c>
      <c r="B589" s="36">
        <v>18</v>
      </c>
      <c r="C589" s="36">
        <f t="shared" si="117"/>
        <v>68</v>
      </c>
      <c r="D589" s="37" t="str">
        <f xml:space="preserve"> CONCATENATE("THERMAL PROTECTION ", TEXT(TRUNC(((C589 - 1) / 5), 0), "0"), " - Restore from OTH hysteresis")</f>
        <v>THERMAL PROTECTION 13 - Restore from OTH hysteresis</v>
      </c>
      <c r="E589" s="36" t="s">
        <v>1943</v>
      </c>
      <c r="F589" s="39" t="s">
        <v>1525</v>
      </c>
    </row>
    <row r="590" spans="1:6" ht="21">
      <c r="A590" s="36">
        <f t="shared" si="118"/>
        <v>4677</v>
      </c>
      <c r="B590" s="36">
        <v>18</v>
      </c>
      <c r="C590" s="36">
        <f t="shared" si="117"/>
        <v>69</v>
      </c>
      <c r="D590" s="37" t="str">
        <f xml:space="preserve"> CONCATENATE("THERMAL PROTECTION ", TEXT(TRUNC(((C590 - 1) / 5), 0), "0"), " - UTH")</f>
        <v>THERMAL PROTECTION 13 - UTH</v>
      </c>
      <c r="E590" s="38" t="s">
        <v>1943</v>
      </c>
      <c r="F590" s="39" t="s">
        <v>1525</v>
      </c>
    </row>
    <row r="591" spans="1:6" ht="21">
      <c r="A591" s="36">
        <f t="shared" si="118"/>
        <v>4678</v>
      </c>
      <c r="B591" s="36">
        <v>18</v>
      </c>
      <c r="C591" s="36">
        <f t="shared" si="117"/>
        <v>70</v>
      </c>
      <c r="D591" s="37" t="str">
        <f xml:space="preserve"> CONCATENATE("THERMAL PROTECTION ", TEXT(TRUNC(((C591 - 1) / 5), 0), "0"), " - Restore from UTH hysteresis")</f>
        <v>THERMAL PROTECTION 13 - Restore from UTH hysteresis</v>
      </c>
      <c r="E591" s="38" t="s">
        <v>1943</v>
      </c>
      <c r="F591" s="39" t="s">
        <v>1525</v>
      </c>
    </row>
    <row r="592" spans="1:6" ht="21">
      <c r="A592" s="36">
        <f t="shared" si="118"/>
        <v>4679</v>
      </c>
      <c r="B592" s="36">
        <v>18</v>
      </c>
      <c r="C592" s="36">
        <f t="shared" si="117"/>
        <v>71</v>
      </c>
      <c r="D592" s="37" t="str">
        <f xml:space="preserve"> CONCATENATE("THERMAL PROTECTION ", TEXT(TRUNC(((C592 - 1) / 5), 0), "0"), " - Input measure ID")</f>
        <v>THERMAL PROTECTION 14 - Input measure ID</v>
      </c>
      <c r="E592" s="38" t="s">
        <v>88</v>
      </c>
      <c r="F592" s="39" t="s">
        <v>1522</v>
      </c>
    </row>
    <row r="593" spans="1:6" ht="21">
      <c r="A593" s="36">
        <f t="shared" si="118"/>
        <v>4680</v>
      </c>
      <c r="B593" s="36">
        <v>18</v>
      </c>
      <c r="C593" s="36">
        <f t="shared" si="117"/>
        <v>72</v>
      </c>
      <c r="D593" s="37" t="str">
        <f xml:space="preserve"> CONCATENATE("THERMAL PROTECTION ", TEXT(TRUNC(((C593 - 1) / 5), 0), "0"), " - OTH")</f>
        <v>THERMAL PROTECTION 14 - OTH</v>
      </c>
      <c r="E593" s="38" t="s">
        <v>1943</v>
      </c>
      <c r="F593" s="39" t="s">
        <v>1525</v>
      </c>
    </row>
    <row r="594" spans="1:6" ht="21">
      <c r="A594" s="36">
        <f t="shared" si="118"/>
        <v>4681</v>
      </c>
      <c r="B594" s="36">
        <v>18</v>
      </c>
      <c r="C594" s="36">
        <f t="shared" si="117"/>
        <v>73</v>
      </c>
      <c r="D594" s="37" t="str">
        <f xml:space="preserve"> CONCATENATE("THERMAL PROTECTION ", TEXT(TRUNC(((C594 - 1) / 5), 0), "0"), " - Restore from OTH hysteresis")</f>
        <v>THERMAL PROTECTION 14 - Restore from OTH hysteresis</v>
      </c>
      <c r="E594" s="36" t="s">
        <v>1943</v>
      </c>
      <c r="F594" s="39" t="s">
        <v>1525</v>
      </c>
    </row>
    <row r="595" spans="1:6" ht="21">
      <c r="A595" s="36">
        <f t="shared" si="118"/>
        <v>4682</v>
      </c>
      <c r="B595" s="36">
        <v>18</v>
      </c>
      <c r="C595" s="36">
        <f t="shared" si="117"/>
        <v>74</v>
      </c>
      <c r="D595" s="37" t="str">
        <f xml:space="preserve"> CONCATENATE("THERMAL PROTECTION ", TEXT(TRUNC(((C595 - 1) / 5), 0), "0"), " - UTH")</f>
        <v>THERMAL PROTECTION 14 - UTH</v>
      </c>
      <c r="E595" s="38" t="s">
        <v>1943</v>
      </c>
      <c r="F595" s="39" t="s">
        <v>1525</v>
      </c>
    </row>
    <row r="596" spans="1:6" ht="21">
      <c r="A596" s="36">
        <f t="shared" si="118"/>
        <v>4683</v>
      </c>
      <c r="B596" s="36">
        <v>18</v>
      </c>
      <c r="C596" s="36">
        <f t="shared" si="117"/>
        <v>75</v>
      </c>
      <c r="D596" s="37" t="str">
        <f xml:space="preserve"> CONCATENATE("THERMAL PROTECTION ", TEXT(TRUNC(((C596 - 1) / 5), 0), "0"), " - Restore from UTH hysteresis")</f>
        <v>THERMAL PROTECTION 14 - Restore from UTH hysteresis</v>
      </c>
      <c r="E596" s="38" t="s">
        <v>1943</v>
      </c>
      <c r="F596" s="39" t="s">
        <v>1525</v>
      </c>
    </row>
    <row r="597" spans="1:6" ht="21">
      <c r="A597" s="36">
        <f t="shared" si="118"/>
        <v>4684</v>
      </c>
      <c r="B597" s="36">
        <v>18</v>
      </c>
      <c r="C597" s="36">
        <f t="shared" si="117"/>
        <v>76</v>
      </c>
      <c r="D597" s="37" t="str">
        <f xml:space="preserve"> CONCATENATE("THERMAL PROTECTION ", TEXT(TRUNC(((C597 - 1) / 5), 0), "0"), " - Input measure ID")</f>
        <v>THERMAL PROTECTION 15 - Input measure ID</v>
      </c>
      <c r="E597" s="38" t="s">
        <v>88</v>
      </c>
      <c r="F597" s="39" t="s">
        <v>1522</v>
      </c>
    </row>
    <row r="598" spans="1:6" ht="21">
      <c r="A598" s="36">
        <f t="shared" si="118"/>
        <v>4685</v>
      </c>
      <c r="B598" s="36">
        <v>18</v>
      </c>
      <c r="C598" s="36">
        <f t="shared" si="117"/>
        <v>77</v>
      </c>
      <c r="D598" s="37" t="str">
        <f xml:space="preserve"> CONCATENATE("THERMAL PROTECTION ", TEXT(TRUNC(((C598 - 1) / 5), 0), "0"), " - OTH")</f>
        <v>THERMAL PROTECTION 15 - OTH</v>
      </c>
      <c r="E598" s="38" t="s">
        <v>1943</v>
      </c>
      <c r="F598" s="39" t="s">
        <v>1525</v>
      </c>
    </row>
    <row r="599" spans="1:6" ht="21">
      <c r="A599" s="36">
        <f t="shared" si="118"/>
        <v>4686</v>
      </c>
      <c r="B599" s="36">
        <v>18</v>
      </c>
      <c r="C599" s="36">
        <f t="shared" si="117"/>
        <v>78</v>
      </c>
      <c r="D599" s="37" t="str">
        <f xml:space="preserve"> CONCATENATE("THERMAL PROTECTION ", TEXT(TRUNC(((C599 - 1) / 5), 0), "0"), " - Restore from OTH hysteresis")</f>
        <v>THERMAL PROTECTION 15 - Restore from OTH hysteresis</v>
      </c>
      <c r="E599" s="36" t="s">
        <v>1943</v>
      </c>
      <c r="F599" s="39" t="s">
        <v>1525</v>
      </c>
    </row>
    <row r="600" spans="1:6" ht="21">
      <c r="A600" s="36">
        <f t="shared" si="118"/>
        <v>4687</v>
      </c>
      <c r="B600" s="36">
        <v>18</v>
      </c>
      <c r="C600" s="36">
        <f t="shared" si="117"/>
        <v>79</v>
      </c>
      <c r="D600" s="37" t="str">
        <f xml:space="preserve"> CONCATENATE("THERMAL PROTECTION ", TEXT(TRUNC(((C600 - 1) / 5), 0), "0"), " - UTH")</f>
        <v>THERMAL PROTECTION 15 - UTH</v>
      </c>
      <c r="E600" s="38" t="s">
        <v>1943</v>
      </c>
      <c r="F600" s="39" t="s">
        <v>1525</v>
      </c>
    </row>
    <row r="601" spans="1:6" ht="21">
      <c r="A601" s="36">
        <f t="shared" si="118"/>
        <v>4688</v>
      </c>
      <c r="B601" s="36">
        <v>18</v>
      </c>
      <c r="C601" s="36">
        <f t="shared" si="117"/>
        <v>80</v>
      </c>
      <c r="D601" s="37" t="str">
        <f xml:space="preserve"> CONCATENATE("THERMAL PROTECTION ", TEXT(TRUNC(((C601 - 1) / 5), 0), "0"), " - Restore from UTH hysteresis")</f>
        <v>THERMAL PROTECTION 15 - Restore from UTH hysteresis</v>
      </c>
      <c r="E601" s="38" t="s">
        <v>1943</v>
      </c>
      <c r="F601" s="39" t="s">
        <v>1525</v>
      </c>
    </row>
    <row r="602" spans="1:6" ht="21">
      <c r="A602" s="90">
        <f t="shared" si="118"/>
        <v>4864</v>
      </c>
      <c r="B602" s="90">
        <v>19</v>
      </c>
      <c r="C602" s="90">
        <v>0</v>
      </c>
      <c r="D602" s="91" t="s">
        <v>1944</v>
      </c>
      <c r="E602" s="92" t="s">
        <v>88</v>
      </c>
      <c r="F602" s="93" t="s">
        <v>1522</v>
      </c>
    </row>
    <row r="603" spans="1:6" ht="21">
      <c r="A603" s="90">
        <f t="shared" si="118"/>
        <v>4865</v>
      </c>
      <c r="B603" s="90">
        <v>19</v>
      </c>
      <c r="C603" s="90">
        <f t="shared" ref="C603:C666" si="119">C602+1</f>
        <v>1</v>
      </c>
      <c r="D603" s="91" t="str">
        <f xml:space="preserve"> CONCATENATE("FAN CONTROL ", TEXT(TRUNC(((C603 - 1) / 7), 0), "0"), " - Fan command owner ID")</f>
        <v>FAN CONTROL 0 - Fan command owner ID</v>
      </c>
      <c r="E603" s="92" t="s">
        <v>88</v>
      </c>
      <c r="F603" s="93" t="s">
        <v>1522</v>
      </c>
    </row>
    <row r="604" spans="1:6" ht="21">
      <c r="A604" s="90">
        <f t="shared" si="118"/>
        <v>4866</v>
      </c>
      <c r="B604" s="90">
        <v>19</v>
      </c>
      <c r="C604" s="90">
        <f t="shared" si="119"/>
        <v>2</v>
      </c>
      <c r="D604" s="91" t="str">
        <f xml:space="preserve"> CONCATENATE("FAN CONTROL ", TEXT(TRUNC(((C604 - 1) / 7), 0), "0"), " - Input measure ID")</f>
        <v>FAN CONTROL 0 - Input measure ID</v>
      </c>
      <c r="E604" s="92" t="s">
        <v>88</v>
      </c>
      <c r="F604" s="93" t="s">
        <v>1522</v>
      </c>
    </row>
    <row r="605" spans="1:6" ht="21">
      <c r="A605" s="90">
        <f t="shared" si="118"/>
        <v>4867</v>
      </c>
      <c r="B605" s="90">
        <v>19</v>
      </c>
      <c r="C605" s="90">
        <f t="shared" si="119"/>
        <v>3</v>
      </c>
      <c r="D605" s="91" t="str">
        <f xml:space="preserve"> CONCATENATE("FAN CONTROL ", TEXT(TRUNC(((C605 - 1) / 7), 0), "0"), " - Output speed ID")</f>
        <v>FAN CONTROL 0 - Output speed ID</v>
      </c>
      <c r="E605" s="92" t="s">
        <v>88</v>
      </c>
      <c r="F605" s="93" t="s">
        <v>1522</v>
      </c>
    </row>
    <row r="606" spans="1:6" ht="21">
      <c r="A606" s="90">
        <f t="shared" si="118"/>
        <v>4868</v>
      </c>
      <c r="B606" s="90">
        <v>19</v>
      </c>
      <c r="C606" s="90">
        <f t="shared" si="119"/>
        <v>4</v>
      </c>
      <c r="D606" s="91" t="str">
        <f xml:space="preserve"> CONCATENATE("FAN CONTROL ", TEXT(TRUNC(((C606 - 1) / 7), 0), "0"), " - Input measure MIN for fan start")</f>
        <v>FAN CONTROL 0 - Input measure MIN for fan start</v>
      </c>
      <c r="E606" s="92" t="s">
        <v>88</v>
      </c>
      <c r="F606" s="93" t="s">
        <v>1525</v>
      </c>
    </row>
    <row r="607" spans="1:6" ht="21">
      <c r="A607" s="90">
        <f t="shared" si="118"/>
        <v>4869</v>
      </c>
      <c r="B607" s="90">
        <v>19</v>
      </c>
      <c r="C607" s="90">
        <f t="shared" si="119"/>
        <v>5</v>
      </c>
      <c r="D607" s="91" t="str">
        <f xml:space="preserve"> CONCATENATE("FAN CONTROL ", TEXT(TRUNC(((C607 - 1) / 7), 0), "0"), " - Input measure MAX for fan start")</f>
        <v>FAN CONTROL 0 - Input measure MAX for fan start</v>
      </c>
      <c r="E607" s="92" t="s">
        <v>88</v>
      </c>
      <c r="F607" s="93" t="s">
        <v>1525</v>
      </c>
    </row>
    <row r="608" spans="1:6" ht="21">
      <c r="A608" s="90">
        <f t="shared" si="118"/>
        <v>4870</v>
      </c>
      <c r="B608" s="90">
        <v>19</v>
      </c>
      <c r="C608" s="90">
        <f>C607+1</f>
        <v>6</v>
      </c>
      <c r="D608" s="91" t="str">
        <f xml:space="preserve"> CONCATENATE("FAN CONTROL ", TEXT(TRUNC(((C608 - 1) / 7), 0), "0"), " - Input Measure Hysteresis")</f>
        <v>FAN CONTROL 0 - Input Measure Hysteresis</v>
      </c>
      <c r="E608" s="92" t="s">
        <v>88</v>
      </c>
      <c r="F608" s="93" t="s">
        <v>1525</v>
      </c>
    </row>
    <row r="609" spans="1:6" ht="21">
      <c r="A609" s="90">
        <f t="shared" si="118"/>
        <v>4871</v>
      </c>
      <c r="B609" s="90">
        <v>19</v>
      </c>
      <c r="C609" s="90">
        <f>C608+1</f>
        <v>7</v>
      </c>
      <c r="D609" s="91" t="str">
        <f xml:space="preserve"> CONCATENATE("FAN CONTROL ", TEXT(TRUNC(((C609 - 1) / 7), 0), "0"), " - Speed MIN for fan fault")</f>
        <v>FAN CONTROL 0 - Speed MIN for fan fault</v>
      </c>
      <c r="E609" s="92" t="s">
        <v>1945</v>
      </c>
      <c r="F609" s="93" t="s">
        <v>1525</v>
      </c>
    </row>
    <row r="610" spans="1:6" ht="21">
      <c r="A610" s="90">
        <f t="shared" si="118"/>
        <v>4872</v>
      </c>
      <c r="B610" s="90">
        <v>19</v>
      </c>
      <c r="C610" s="90">
        <f t="shared" si="119"/>
        <v>8</v>
      </c>
      <c r="D610" s="91" t="str">
        <f xml:space="preserve"> CONCATENATE("FAN CONTROL ", TEXT(TRUNC(((C610 - 1) / 7), 0), "0"), " - Fan command owner ID")</f>
        <v>FAN CONTROL 1 - Fan command owner ID</v>
      </c>
      <c r="E610" s="92" t="s">
        <v>88</v>
      </c>
      <c r="F610" s="93" t="s">
        <v>1522</v>
      </c>
    </row>
    <row r="611" spans="1:6" ht="21">
      <c r="A611" s="90">
        <f t="shared" si="118"/>
        <v>4873</v>
      </c>
      <c r="B611" s="90">
        <v>19</v>
      </c>
      <c r="C611" s="90">
        <f t="shared" si="119"/>
        <v>9</v>
      </c>
      <c r="D611" s="91" t="str">
        <f xml:space="preserve"> CONCATENATE("FAN CONTROL ", TEXT(TRUNC(((C611 - 1) / 7), 0), "0"), " - Input measure ID")</f>
        <v>FAN CONTROL 1 - Input measure ID</v>
      </c>
      <c r="E611" s="92" t="s">
        <v>88</v>
      </c>
      <c r="F611" s="93" t="s">
        <v>1522</v>
      </c>
    </row>
    <row r="612" spans="1:6" ht="21">
      <c r="A612" s="90">
        <f t="shared" si="118"/>
        <v>4874</v>
      </c>
      <c r="B612" s="90">
        <v>19</v>
      </c>
      <c r="C612" s="90">
        <f t="shared" si="119"/>
        <v>10</v>
      </c>
      <c r="D612" s="91" t="str">
        <f xml:space="preserve"> CONCATENATE("FAN CONTROL ", TEXT(TRUNC(((C612 - 1) / 7), 0), "0"), " - Output speed ID")</f>
        <v>FAN CONTROL 1 - Output speed ID</v>
      </c>
      <c r="E612" s="92" t="s">
        <v>88</v>
      </c>
      <c r="F612" s="93" t="s">
        <v>1522</v>
      </c>
    </row>
    <row r="613" spans="1:6" ht="21">
      <c r="A613" s="90">
        <f t="shared" si="118"/>
        <v>4875</v>
      </c>
      <c r="B613" s="90">
        <v>19</v>
      </c>
      <c r="C613" s="90">
        <f t="shared" si="119"/>
        <v>11</v>
      </c>
      <c r="D613" s="91" t="str">
        <f t="shared" ref="D613" si="120" xml:space="preserve"> CONCATENATE("FAN CONTROL ", TEXT(TRUNC(((C613 - 1) / 7), 0), "0"), " - Input measure MIN for fan start")</f>
        <v>FAN CONTROL 1 - Input measure MIN for fan start</v>
      </c>
      <c r="E613" s="92" t="s">
        <v>88</v>
      </c>
      <c r="F613" s="93" t="s">
        <v>1525</v>
      </c>
    </row>
    <row r="614" spans="1:6" ht="21">
      <c r="A614" s="90">
        <f t="shared" si="118"/>
        <v>4876</v>
      </c>
      <c r="B614" s="90">
        <v>19</v>
      </c>
      <c r="C614" s="90">
        <f t="shared" si="119"/>
        <v>12</v>
      </c>
      <c r="D614" s="91" t="str">
        <f t="shared" ref="D614" si="121" xml:space="preserve"> CONCATENATE("FAN CONTROL ", TEXT(TRUNC(((C614 - 1) / 7), 0), "0"), " - Input measure MAX for fan start")</f>
        <v>FAN CONTROL 1 - Input measure MAX for fan start</v>
      </c>
      <c r="E614" s="92" t="s">
        <v>88</v>
      </c>
      <c r="F614" s="93" t="s">
        <v>1525</v>
      </c>
    </row>
    <row r="615" spans="1:6" ht="21">
      <c r="A615" s="90">
        <f t="shared" si="118"/>
        <v>4877</v>
      </c>
      <c r="B615" s="90">
        <v>19</v>
      </c>
      <c r="C615" s="90">
        <f t="shared" si="119"/>
        <v>13</v>
      </c>
      <c r="D615" s="91" t="str">
        <f t="shared" ref="D615" si="122" xml:space="preserve"> CONCATENATE("FAN CONTROL ", TEXT(TRUNC(((C615 - 1) / 7), 0), "0"), " - Input Measure Hysteresis")</f>
        <v>FAN CONTROL 1 - Input Measure Hysteresis</v>
      </c>
      <c r="E615" s="92" t="s">
        <v>88</v>
      </c>
      <c r="F615" s="93" t="s">
        <v>1525</v>
      </c>
    </row>
    <row r="616" spans="1:6" ht="21">
      <c r="A616" s="90">
        <f t="shared" si="118"/>
        <v>4878</v>
      </c>
      <c r="B616" s="90">
        <v>19</v>
      </c>
      <c r="C616" s="90">
        <f t="shared" si="119"/>
        <v>14</v>
      </c>
      <c r="D616" s="91" t="str">
        <f t="shared" ref="D616" si="123" xml:space="preserve"> CONCATENATE("FAN CONTROL ", TEXT(TRUNC(((C616 - 1) / 7), 0), "0"), " - Speed MIN for fan fault")</f>
        <v>FAN CONTROL 1 - Speed MIN for fan fault</v>
      </c>
      <c r="E616" s="92" t="s">
        <v>1945</v>
      </c>
      <c r="F616" s="93" t="s">
        <v>1525</v>
      </c>
    </row>
    <row r="617" spans="1:6" ht="21">
      <c r="A617" s="90">
        <f t="shared" si="118"/>
        <v>4879</v>
      </c>
      <c r="B617" s="90">
        <v>19</v>
      </c>
      <c r="C617" s="90">
        <f t="shared" si="119"/>
        <v>15</v>
      </c>
      <c r="D617" s="91" t="str">
        <f xml:space="preserve"> CONCATENATE("FAN CONTROL ", TEXT(TRUNC(((C617 - 1) / 7), 0), "0"), " - Fan command owner ID")</f>
        <v>FAN CONTROL 2 - Fan command owner ID</v>
      </c>
      <c r="E617" s="92" t="s">
        <v>88</v>
      </c>
      <c r="F617" s="93" t="s">
        <v>1522</v>
      </c>
    </row>
    <row r="618" spans="1:6" ht="21">
      <c r="A618" s="90">
        <f t="shared" si="118"/>
        <v>4880</v>
      </c>
      <c r="B618" s="90">
        <v>19</v>
      </c>
      <c r="C618" s="90">
        <f t="shared" si="119"/>
        <v>16</v>
      </c>
      <c r="D618" s="91" t="str">
        <f xml:space="preserve"> CONCATENATE("FAN CONTROL ", TEXT(TRUNC(((C618 - 1) / 7), 0), "0"), " - Input measure ID")</f>
        <v>FAN CONTROL 2 - Input measure ID</v>
      </c>
      <c r="E618" s="92" t="s">
        <v>88</v>
      </c>
      <c r="F618" s="93" t="s">
        <v>1522</v>
      </c>
    </row>
    <row r="619" spans="1:6" ht="21">
      <c r="A619" s="90">
        <f t="shared" si="118"/>
        <v>4881</v>
      </c>
      <c r="B619" s="90">
        <v>19</v>
      </c>
      <c r="C619" s="90">
        <f t="shared" si="119"/>
        <v>17</v>
      </c>
      <c r="D619" s="91" t="str">
        <f xml:space="preserve"> CONCATENATE("FAN CONTROL ", TEXT(TRUNC(((C619 - 1) / 7), 0), "0"), " - Output speed ID")</f>
        <v>FAN CONTROL 2 - Output speed ID</v>
      </c>
      <c r="E619" s="92" t="s">
        <v>88</v>
      </c>
      <c r="F619" s="93" t="s">
        <v>1522</v>
      </c>
    </row>
    <row r="620" spans="1:6" ht="21">
      <c r="A620" s="90">
        <f t="shared" si="118"/>
        <v>4882</v>
      </c>
      <c r="B620" s="90">
        <v>19</v>
      </c>
      <c r="C620" s="90">
        <f t="shared" si="119"/>
        <v>18</v>
      </c>
      <c r="D620" s="91" t="str">
        <f t="shared" ref="D620" si="124" xml:space="preserve"> CONCATENATE("FAN CONTROL ", TEXT(TRUNC(((C620 - 1) / 7), 0), "0"), " - Input measure MIN for fan start")</f>
        <v>FAN CONTROL 2 - Input measure MIN for fan start</v>
      </c>
      <c r="E620" s="92" t="s">
        <v>88</v>
      </c>
      <c r="F620" s="93" t="s">
        <v>1525</v>
      </c>
    </row>
    <row r="621" spans="1:6" ht="21">
      <c r="A621" s="90">
        <f t="shared" si="118"/>
        <v>4883</v>
      </c>
      <c r="B621" s="90">
        <v>19</v>
      </c>
      <c r="C621" s="90">
        <f t="shared" si="119"/>
        <v>19</v>
      </c>
      <c r="D621" s="91" t="str">
        <f t="shared" ref="D621" si="125" xml:space="preserve"> CONCATENATE("FAN CONTROL ", TEXT(TRUNC(((C621 - 1) / 7), 0), "0"), " - Input measure MAX for fan start")</f>
        <v>FAN CONTROL 2 - Input measure MAX for fan start</v>
      </c>
      <c r="E621" s="92" t="s">
        <v>88</v>
      </c>
      <c r="F621" s="93" t="s">
        <v>1525</v>
      </c>
    </row>
    <row r="622" spans="1:6" ht="21">
      <c r="A622" s="90">
        <f t="shared" si="118"/>
        <v>4884</v>
      </c>
      <c r="B622" s="90">
        <v>19</v>
      </c>
      <c r="C622" s="90">
        <f t="shared" si="119"/>
        <v>20</v>
      </c>
      <c r="D622" s="91" t="str">
        <f t="shared" ref="D622" si="126" xml:space="preserve"> CONCATENATE("FAN CONTROL ", TEXT(TRUNC(((C622 - 1) / 7), 0), "0"), " - Input Measure Hysteresis")</f>
        <v>FAN CONTROL 2 - Input Measure Hysteresis</v>
      </c>
      <c r="E622" s="92" t="s">
        <v>88</v>
      </c>
      <c r="F622" s="93" t="s">
        <v>1525</v>
      </c>
    </row>
    <row r="623" spans="1:6" ht="21">
      <c r="A623" s="90">
        <f t="shared" si="118"/>
        <v>4885</v>
      </c>
      <c r="B623" s="90">
        <v>19</v>
      </c>
      <c r="C623" s="90">
        <f t="shared" si="119"/>
        <v>21</v>
      </c>
      <c r="D623" s="91" t="str">
        <f t="shared" ref="D623" si="127" xml:space="preserve"> CONCATENATE("FAN CONTROL ", TEXT(TRUNC(((C623 - 1) / 7), 0), "0"), " - Speed MIN for fan fault")</f>
        <v>FAN CONTROL 2 - Speed MIN for fan fault</v>
      </c>
      <c r="E623" s="92" t="s">
        <v>1945</v>
      </c>
      <c r="F623" s="93" t="s">
        <v>1525</v>
      </c>
    </row>
    <row r="624" spans="1:6" ht="21">
      <c r="A624" s="90">
        <f t="shared" si="118"/>
        <v>4886</v>
      </c>
      <c r="B624" s="90">
        <v>19</v>
      </c>
      <c r="C624" s="90">
        <f t="shared" si="119"/>
        <v>22</v>
      </c>
      <c r="D624" s="91" t="str">
        <f xml:space="preserve"> CONCATENATE("FAN CONTROL ", TEXT(TRUNC(((C624 - 1) / 7), 0), "0"), " - Fan command owner ID")</f>
        <v>FAN CONTROL 3 - Fan command owner ID</v>
      </c>
      <c r="E624" s="92" t="s">
        <v>88</v>
      </c>
      <c r="F624" s="93" t="s">
        <v>1522</v>
      </c>
    </row>
    <row r="625" spans="1:6" ht="21">
      <c r="A625" s="90">
        <f t="shared" si="118"/>
        <v>4887</v>
      </c>
      <c r="B625" s="90">
        <v>19</v>
      </c>
      <c r="C625" s="90">
        <f t="shared" si="119"/>
        <v>23</v>
      </c>
      <c r="D625" s="91" t="str">
        <f xml:space="preserve"> CONCATENATE("FAN CONTROL ", TEXT(TRUNC(((C625 - 1) / 7), 0), "0"), " - Input measure ID")</f>
        <v>FAN CONTROL 3 - Input measure ID</v>
      </c>
      <c r="E625" s="92" t="s">
        <v>88</v>
      </c>
      <c r="F625" s="93" t="s">
        <v>1522</v>
      </c>
    </row>
    <row r="626" spans="1:6" ht="21">
      <c r="A626" s="90">
        <f t="shared" si="118"/>
        <v>4888</v>
      </c>
      <c r="B626" s="90">
        <v>19</v>
      </c>
      <c r="C626" s="90">
        <f t="shared" si="119"/>
        <v>24</v>
      </c>
      <c r="D626" s="91" t="str">
        <f xml:space="preserve"> CONCATENATE("FAN CONTROL ", TEXT(TRUNC(((C626 - 1) / 7), 0), "0"), " - Output speed ID")</f>
        <v>FAN CONTROL 3 - Output speed ID</v>
      </c>
      <c r="E626" s="92" t="s">
        <v>88</v>
      </c>
      <c r="F626" s="93" t="s">
        <v>1522</v>
      </c>
    </row>
    <row r="627" spans="1:6" ht="21">
      <c r="A627" s="90">
        <f t="shared" si="118"/>
        <v>4889</v>
      </c>
      <c r="B627" s="90">
        <v>19</v>
      </c>
      <c r="C627" s="90">
        <f t="shared" si="119"/>
        <v>25</v>
      </c>
      <c r="D627" s="91" t="str">
        <f t="shared" ref="D627" si="128" xml:space="preserve"> CONCATENATE("FAN CONTROL ", TEXT(TRUNC(((C627 - 1) / 7), 0), "0"), " - Input measure MIN for fan start")</f>
        <v>FAN CONTROL 3 - Input measure MIN for fan start</v>
      </c>
      <c r="E627" s="92" t="s">
        <v>88</v>
      </c>
      <c r="F627" s="93" t="s">
        <v>1525</v>
      </c>
    </row>
    <row r="628" spans="1:6" ht="21">
      <c r="A628" s="90">
        <f t="shared" si="118"/>
        <v>4890</v>
      </c>
      <c r="B628" s="90">
        <v>19</v>
      </c>
      <c r="C628" s="90">
        <f t="shared" si="119"/>
        <v>26</v>
      </c>
      <c r="D628" s="91" t="str">
        <f t="shared" ref="D628" si="129" xml:space="preserve"> CONCATENATE("FAN CONTROL ", TEXT(TRUNC(((C628 - 1) / 7), 0), "0"), " - Input measure MAX for fan start")</f>
        <v>FAN CONTROL 3 - Input measure MAX for fan start</v>
      </c>
      <c r="E628" s="92" t="s">
        <v>88</v>
      </c>
      <c r="F628" s="93" t="s">
        <v>1525</v>
      </c>
    </row>
    <row r="629" spans="1:6" ht="21">
      <c r="A629" s="90">
        <f t="shared" si="118"/>
        <v>4891</v>
      </c>
      <c r="B629" s="90">
        <v>19</v>
      </c>
      <c r="C629" s="90">
        <f t="shared" si="119"/>
        <v>27</v>
      </c>
      <c r="D629" s="91" t="str">
        <f t="shared" ref="D629" si="130" xml:space="preserve"> CONCATENATE("FAN CONTROL ", TEXT(TRUNC(((C629 - 1) / 7), 0), "0"), " - Input Measure Hysteresis")</f>
        <v>FAN CONTROL 3 - Input Measure Hysteresis</v>
      </c>
      <c r="E629" s="92" t="s">
        <v>88</v>
      </c>
      <c r="F629" s="93" t="s">
        <v>1525</v>
      </c>
    </row>
    <row r="630" spans="1:6" ht="21">
      <c r="A630" s="90">
        <f t="shared" si="118"/>
        <v>4892</v>
      </c>
      <c r="B630" s="90">
        <v>19</v>
      </c>
      <c r="C630" s="90">
        <f t="shared" si="119"/>
        <v>28</v>
      </c>
      <c r="D630" s="91" t="str">
        <f t="shared" ref="D630" si="131" xml:space="preserve"> CONCATENATE("FAN CONTROL ", TEXT(TRUNC(((C630 - 1) / 7), 0), "0"), " - Speed MIN for fan fault")</f>
        <v>FAN CONTROL 3 - Speed MIN for fan fault</v>
      </c>
      <c r="E630" s="92" t="s">
        <v>1945</v>
      </c>
      <c r="F630" s="93" t="s">
        <v>1525</v>
      </c>
    </row>
    <row r="631" spans="1:6" ht="21">
      <c r="A631" s="90">
        <f t="shared" si="118"/>
        <v>4893</v>
      </c>
      <c r="B631" s="90">
        <v>19</v>
      </c>
      <c r="C631" s="90">
        <f t="shared" si="119"/>
        <v>29</v>
      </c>
      <c r="D631" s="91" t="str">
        <f xml:space="preserve"> CONCATENATE("FAN CONTROL ", TEXT(TRUNC(((C631 - 1) / 7), 0), "0"), " - Fan command owner ID")</f>
        <v>FAN CONTROL 4 - Fan command owner ID</v>
      </c>
      <c r="E631" s="92" t="s">
        <v>88</v>
      </c>
      <c r="F631" s="93" t="s">
        <v>1522</v>
      </c>
    </row>
    <row r="632" spans="1:6" ht="21">
      <c r="A632" s="90">
        <f t="shared" si="118"/>
        <v>4894</v>
      </c>
      <c r="B632" s="90">
        <v>19</v>
      </c>
      <c r="C632" s="90">
        <f t="shared" si="119"/>
        <v>30</v>
      </c>
      <c r="D632" s="91" t="str">
        <f xml:space="preserve"> CONCATENATE("FAN CONTROL ", TEXT(TRUNC(((C632 - 1) / 7), 0), "0"), " - Input measure ID")</f>
        <v>FAN CONTROL 4 - Input measure ID</v>
      </c>
      <c r="E632" s="92" t="s">
        <v>88</v>
      </c>
      <c r="F632" s="93" t="s">
        <v>1522</v>
      </c>
    </row>
    <row r="633" spans="1:6" ht="21">
      <c r="A633" s="90">
        <f t="shared" si="118"/>
        <v>4895</v>
      </c>
      <c r="B633" s="90">
        <v>19</v>
      </c>
      <c r="C633" s="90">
        <f t="shared" si="119"/>
        <v>31</v>
      </c>
      <c r="D633" s="91" t="str">
        <f xml:space="preserve"> CONCATENATE("FAN CONTROL ", TEXT(TRUNC(((C633 - 1) / 7), 0), "0"), " - Output speed ID")</f>
        <v>FAN CONTROL 4 - Output speed ID</v>
      </c>
      <c r="E633" s="92" t="s">
        <v>88</v>
      </c>
      <c r="F633" s="93" t="s">
        <v>1522</v>
      </c>
    </row>
    <row r="634" spans="1:6" ht="21">
      <c r="A634" s="90">
        <f t="shared" si="118"/>
        <v>4896</v>
      </c>
      <c r="B634" s="90">
        <v>19</v>
      </c>
      <c r="C634" s="90">
        <f t="shared" si="119"/>
        <v>32</v>
      </c>
      <c r="D634" s="91" t="str">
        <f t="shared" ref="D634" si="132" xml:space="preserve"> CONCATENATE("FAN CONTROL ", TEXT(TRUNC(((C634 - 1) / 7), 0), "0"), " - Input measure MIN for fan start")</f>
        <v>FAN CONTROL 4 - Input measure MIN for fan start</v>
      </c>
      <c r="E634" s="92" t="s">
        <v>88</v>
      </c>
      <c r="F634" s="93" t="s">
        <v>1525</v>
      </c>
    </row>
    <row r="635" spans="1:6" ht="21">
      <c r="A635" s="90">
        <f t="shared" si="118"/>
        <v>4897</v>
      </c>
      <c r="B635" s="90">
        <v>19</v>
      </c>
      <c r="C635" s="90">
        <f t="shared" si="119"/>
        <v>33</v>
      </c>
      <c r="D635" s="91" t="str">
        <f t="shared" ref="D635" si="133" xml:space="preserve"> CONCATENATE("FAN CONTROL ", TEXT(TRUNC(((C635 - 1) / 7), 0), "0"), " - Input measure MAX for fan start")</f>
        <v>FAN CONTROL 4 - Input measure MAX for fan start</v>
      </c>
      <c r="E635" s="92" t="s">
        <v>88</v>
      </c>
      <c r="F635" s="93" t="s">
        <v>1525</v>
      </c>
    </row>
    <row r="636" spans="1:6" ht="21">
      <c r="A636" s="90">
        <f t="shared" si="118"/>
        <v>4898</v>
      </c>
      <c r="B636" s="90">
        <v>19</v>
      </c>
      <c r="C636" s="90">
        <f t="shared" si="119"/>
        <v>34</v>
      </c>
      <c r="D636" s="91" t="str">
        <f t="shared" ref="D636" si="134" xml:space="preserve"> CONCATENATE("FAN CONTROL ", TEXT(TRUNC(((C636 - 1) / 7), 0), "0"), " - Input Measure Hysteresis")</f>
        <v>FAN CONTROL 4 - Input Measure Hysteresis</v>
      </c>
      <c r="E636" s="92" t="s">
        <v>88</v>
      </c>
      <c r="F636" s="93" t="s">
        <v>1525</v>
      </c>
    </row>
    <row r="637" spans="1:6" ht="21">
      <c r="A637" s="90">
        <f t="shared" si="118"/>
        <v>4899</v>
      </c>
      <c r="B637" s="90">
        <v>19</v>
      </c>
      <c r="C637" s="90">
        <f t="shared" si="119"/>
        <v>35</v>
      </c>
      <c r="D637" s="91" t="str">
        <f t="shared" ref="D637" si="135" xml:space="preserve"> CONCATENATE("FAN CONTROL ", TEXT(TRUNC(((C637 - 1) / 7), 0), "0"), " - Speed MIN for fan fault")</f>
        <v>FAN CONTROL 4 - Speed MIN for fan fault</v>
      </c>
      <c r="E637" s="92" t="s">
        <v>1945</v>
      </c>
      <c r="F637" s="93" t="s">
        <v>1525</v>
      </c>
    </row>
    <row r="638" spans="1:6" ht="21">
      <c r="A638" s="90">
        <f t="shared" si="118"/>
        <v>4900</v>
      </c>
      <c r="B638" s="90">
        <v>19</v>
      </c>
      <c r="C638" s="90">
        <f t="shared" si="119"/>
        <v>36</v>
      </c>
      <c r="D638" s="91" t="str">
        <f xml:space="preserve"> CONCATENATE("FAN CONTROL ", TEXT(TRUNC(((C638 - 1) / 7), 0), "0"), " - Fan command owner ID")</f>
        <v>FAN CONTROL 5 - Fan command owner ID</v>
      </c>
      <c r="E638" s="92" t="s">
        <v>88</v>
      </c>
      <c r="F638" s="93" t="s">
        <v>1522</v>
      </c>
    </row>
    <row r="639" spans="1:6" ht="21">
      <c r="A639" s="90">
        <f t="shared" si="118"/>
        <v>4901</v>
      </c>
      <c r="B639" s="90">
        <v>19</v>
      </c>
      <c r="C639" s="90">
        <f t="shared" si="119"/>
        <v>37</v>
      </c>
      <c r="D639" s="91" t="str">
        <f xml:space="preserve"> CONCATENATE("FAN CONTROL ", TEXT(TRUNC(((C639 - 1) / 7), 0), "0"), " - Input measure ID")</f>
        <v>FAN CONTROL 5 - Input measure ID</v>
      </c>
      <c r="E639" s="92" t="s">
        <v>88</v>
      </c>
      <c r="F639" s="93" t="s">
        <v>1522</v>
      </c>
    </row>
    <row r="640" spans="1:6" ht="21">
      <c r="A640" s="90">
        <f t="shared" si="118"/>
        <v>4902</v>
      </c>
      <c r="B640" s="90">
        <v>19</v>
      </c>
      <c r="C640" s="90">
        <f t="shared" si="119"/>
        <v>38</v>
      </c>
      <c r="D640" s="91" t="str">
        <f xml:space="preserve"> CONCATENATE("FAN CONTROL ", TEXT(TRUNC(((C640 - 1) / 7), 0), "0"), " - Output speed ID")</f>
        <v>FAN CONTROL 5 - Output speed ID</v>
      </c>
      <c r="E640" s="92" t="s">
        <v>88</v>
      </c>
      <c r="F640" s="93" t="s">
        <v>1522</v>
      </c>
    </row>
    <row r="641" spans="1:6" ht="21">
      <c r="A641" s="90">
        <f t="shared" si="118"/>
        <v>4903</v>
      </c>
      <c r="B641" s="90">
        <v>19</v>
      </c>
      <c r="C641" s="90">
        <f t="shared" si="119"/>
        <v>39</v>
      </c>
      <c r="D641" s="91" t="str">
        <f t="shared" ref="D641" si="136" xml:space="preserve"> CONCATENATE("FAN CONTROL ", TEXT(TRUNC(((C641 - 1) / 7), 0), "0"), " - Input measure MIN for fan start")</f>
        <v>FAN CONTROL 5 - Input measure MIN for fan start</v>
      </c>
      <c r="E641" s="92" t="s">
        <v>88</v>
      </c>
      <c r="F641" s="93" t="s">
        <v>1525</v>
      </c>
    </row>
    <row r="642" spans="1:6" ht="21">
      <c r="A642" s="90">
        <f t="shared" si="118"/>
        <v>4904</v>
      </c>
      <c r="B642" s="90">
        <v>19</v>
      </c>
      <c r="C642" s="90">
        <f t="shared" si="119"/>
        <v>40</v>
      </c>
      <c r="D642" s="91" t="str">
        <f t="shared" ref="D642" si="137" xml:space="preserve"> CONCATENATE("FAN CONTROL ", TEXT(TRUNC(((C642 - 1) / 7), 0), "0"), " - Input measure MAX for fan start")</f>
        <v>FAN CONTROL 5 - Input measure MAX for fan start</v>
      </c>
      <c r="E642" s="92" t="s">
        <v>88</v>
      </c>
      <c r="F642" s="93" t="s">
        <v>1525</v>
      </c>
    </row>
    <row r="643" spans="1:6" ht="21">
      <c r="A643" s="90">
        <f t="shared" si="118"/>
        <v>4905</v>
      </c>
      <c r="B643" s="90">
        <v>19</v>
      </c>
      <c r="C643" s="90">
        <f t="shared" si="119"/>
        <v>41</v>
      </c>
      <c r="D643" s="91" t="str">
        <f t="shared" ref="D643" si="138" xml:space="preserve"> CONCATENATE("FAN CONTROL ", TEXT(TRUNC(((C643 - 1) / 7), 0), "0"), " - Input Measure Hysteresis")</f>
        <v>FAN CONTROL 5 - Input Measure Hysteresis</v>
      </c>
      <c r="E643" s="92" t="s">
        <v>88</v>
      </c>
      <c r="F643" s="93" t="s">
        <v>1525</v>
      </c>
    </row>
    <row r="644" spans="1:6" ht="21">
      <c r="A644" s="90">
        <f t="shared" si="118"/>
        <v>4906</v>
      </c>
      <c r="B644" s="90">
        <v>19</v>
      </c>
      <c r="C644" s="90">
        <f t="shared" si="119"/>
        <v>42</v>
      </c>
      <c r="D644" s="91" t="str">
        <f t="shared" ref="D644" si="139" xml:space="preserve"> CONCATENATE("FAN CONTROL ", TEXT(TRUNC(((C644 - 1) / 7), 0), "0"), " - Speed MIN for fan fault")</f>
        <v>FAN CONTROL 5 - Speed MIN for fan fault</v>
      </c>
      <c r="E644" s="92" t="s">
        <v>1945</v>
      </c>
      <c r="F644" s="93" t="s">
        <v>1525</v>
      </c>
    </row>
    <row r="645" spans="1:6" ht="21">
      <c r="A645" s="90">
        <f t="shared" si="118"/>
        <v>4907</v>
      </c>
      <c r="B645" s="90">
        <v>19</v>
      </c>
      <c r="C645" s="90">
        <f t="shared" si="119"/>
        <v>43</v>
      </c>
      <c r="D645" s="91" t="str">
        <f xml:space="preserve"> CONCATENATE("FAN CONTROL ", TEXT(TRUNC(((C645 - 1) / 7), 0), "0"), " - Fan command owner ID")</f>
        <v>FAN CONTROL 6 - Fan command owner ID</v>
      </c>
      <c r="E645" s="92" t="s">
        <v>88</v>
      </c>
      <c r="F645" s="93" t="s">
        <v>1522</v>
      </c>
    </row>
    <row r="646" spans="1:6" ht="21">
      <c r="A646" s="90">
        <f t="shared" si="118"/>
        <v>4908</v>
      </c>
      <c r="B646" s="90">
        <v>19</v>
      </c>
      <c r="C646" s="90">
        <f t="shared" si="119"/>
        <v>44</v>
      </c>
      <c r="D646" s="91" t="str">
        <f xml:space="preserve"> CONCATENATE("FAN CONTROL ", TEXT(TRUNC(((C646 - 1) / 7), 0), "0"), " - Input measure ID")</f>
        <v>FAN CONTROL 6 - Input measure ID</v>
      </c>
      <c r="E646" s="92" t="s">
        <v>88</v>
      </c>
      <c r="F646" s="93" t="s">
        <v>1522</v>
      </c>
    </row>
    <row r="647" spans="1:6" ht="21">
      <c r="A647" s="90">
        <f t="shared" si="118"/>
        <v>4909</v>
      </c>
      <c r="B647" s="90">
        <v>19</v>
      </c>
      <c r="C647" s="90">
        <f t="shared" si="119"/>
        <v>45</v>
      </c>
      <c r="D647" s="91" t="str">
        <f xml:space="preserve"> CONCATENATE("FAN CONTROL ", TEXT(TRUNC(((C647 - 1) / 7), 0), "0"), " - Output speed ID")</f>
        <v>FAN CONTROL 6 - Output speed ID</v>
      </c>
      <c r="E647" s="92" t="s">
        <v>88</v>
      </c>
      <c r="F647" s="93" t="s">
        <v>1522</v>
      </c>
    </row>
    <row r="648" spans="1:6" ht="21">
      <c r="A648" s="90">
        <f t="shared" si="118"/>
        <v>4910</v>
      </c>
      <c r="B648" s="90">
        <v>19</v>
      </c>
      <c r="C648" s="90">
        <f t="shared" si="119"/>
        <v>46</v>
      </c>
      <c r="D648" s="91" t="str">
        <f t="shared" ref="D648" si="140" xml:space="preserve"> CONCATENATE("FAN CONTROL ", TEXT(TRUNC(((C648 - 1) / 7), 0), "0"), " - Input measure MIN for fan start")</f>
        <v>FAN CONTROL 6 - Input measure MIN for fan start</v>
      </c>
      <c r="E648" s="92" t="s">
        <v>88</v>
      </c>
      <c r="F648" s="93" t="s">
        <v>1525</v>
      </c>
    </row>
    <row r="649" spans="1:6" ht="21">
      <c r="A649" s="90">
        <f t="shared" si="118"/>
        <v>4911</v>
      </c>
      <c r="B649" s="90">
        <v>19</v>
      </c>
      <c r="C649" s="90">
        <f t="shared" si="119"/>
        <v>47</v>
      </c>
      <c r="D649" s="91" t="str">
        <f t="shared" ref="D649" si="141" xml:space="preserve"> CONCATENATE("FAN CONTROL ", TEXT(TRUNC(((C649 - 1) / 7), 0), "0"), " - Input measure MAX for fan start")</f>
        <v>FAN CONTROL 6 - Input measure MAX for fan start</v>
      </c>
      <c r="E649" s="92" t="s">
        <v>88</v>
      </c>
      <c r="F649" s="93" t="s">
        <v>1525</v>
      </c>
    </row>
    <row r="650" spans="1:6" ht="21">
      <c r="A650" s="90">
        <f t="shared" si="118"/>
        <v>4912</v>
      </c>
      <c r="B650" s="90">
        <v>19</v>
      </c>
      <c r="C650" s="90">
        <f t="shared" si="119"/>
        <v>48</v>
      </c>
      <c r="D650" s="91" t="str">
        <f t="shared" ref="D650" si="142" xml:space="preserve"> CONCATENATE("FAN CONTROL ", TEXT(TRUNC(((C650 - 1) / 7), 0), "0"), " - Input Measure Hysteresis")</f>
        <v>FAN CONTROL 6 - Input Measure Hysteresis</v>
      </c>
      <c r="E650" s="92" t="s">
        <v>88</v>
      </c>
      <c r="F650" s="93" t="s">
        <v>1525</v>
      </c>
    </row>
    <row r="651" spans="1:6" ht="21">
      <c r="A651" s="90">
        <f t="shared" ref="A651:A714" si="143">B651*256+C651</f>
        <v>4913</v>
      </c>
      <c r="B651" s="90">
        <v>19</v>
      </c>
      <c r="C651" s="90">
        <f t="shared" si="119"/>
        <v>49</v>
      </c>
      <c r="D651" s="91" t="str">
        <f t="shared" ref="D651" si="144" xml:space="preserve"> CONCATENATE("FAN CONTROL ", TEXT(TRUNC(((C651 - 1) / 7), 0), "0"), " - Speed MIN for fan fault")</f>
        <v>FAN CONTROL 6 - Speed MIN for fan fault</v>
      </c>
      <c r="E651" s="92" t="s">
        <v>1945</v>
      </c>
      <c r="F651" s="93" t="s">
        <v>1525</v>
      </c>
    </row>
    <row r="652" spans="1:6" ht="21">
      <c r="A652" s="90">
        <f t="shared" si="143"/>
        <v>4914</v>
      </c>
      <c r="B652" s="90">
        <v>19</v>
      </c>
      <c r="C652" s="90">
        <f t="shared" si="119"/>
        <v>50</v>
      </c>
      <c r="D652" s="91" t="str">
        <f xml:space="preserve"> CONCATENATE("FAN CONTROL ", TEXT(TRUNC(((C652 - 1) / 7), 0), "0"), " - Fan command owner ID")</f>
        <v>FAN CONTROL 7 - Fan command owner ID</v>
      </c>
      <c r="E652" s="92" t="s">
        <v>88</v>
      </c>
      <c r="F652" s="93" t="s">
        <v>1522</v>
      </c>
    </row>
    <row r="653" spans="1:6" ht="21">
      <c r="A653" s="90">
        <f t="shared" si="143"/>
        <v>4915</v>
      </c>
      <c r="B653" s="90">
        <v>19</v>
      </c>
      <c r="C653" s="90">
        <f t="shared" si="119"/>
        <v>51</v>
      </c>
      <c r="D653" s="91" t="str">
        <f xml:space="preserve"> CONCATENATE("FAN CONTROL ", TEXT(TRUNC(((C653 - 1) / 7), 0), "0"), " - Input measure ID")</f>
        <v>FAN CONTROL 7 - Input measure ID</v>
      </c>
      <c r="E653" s="92" t="s">
        <v>88</v>
      </c>
      <c r="F653" s="93" t="s">
        <v>1522</v>
      </c>
    </row>
    <row r="654" spans="1:6" ht="21">
      <c r="A654" s="90">
        <f t="shared" si="143"/>
        <v>4916</v>
      </c>
      <c r="B654" s="90">
        <v>19</v>
      </c>
      <c r="C654" s="90">
        <f t="shared" si="119"/>
        <v>52</v>
      </c>
      <c r="D654" s="91" t="str">
        <f xml:space="preserve"> CONCATENATE("FAN CONTROL ", TEXT(TRUNC(((C654 - 1) / 7), 0), "0"), " - Output speed ID")</f>
        <v>FAN CONTROL 7 - Output speed ID</v>
      </c>
      <c r="E654" s="92" t="s">
        <v>88</v>
      </c>
      <c r="F654" s="93" t="s">
        <v>1522</v>
      </c>
    </row>
    <row r="655" spans="1:6" ht="21">
      <c r="A655" s="90">
        <f t="shared" si="143"/>
        <v>4917</v>
      </c>
      <c r="B655" s="90">
        <v>19</v>
      </c>
      <c r="C655" s="90">
        <f t="shared" si="119"/>
        <v>53</v>
      </c>
      <c r="D655" s="91" t="str">
        <f t="shared" ref="D655" si="145" xml:space="preserve"> CONCATENATE("FAN CONTROL ", TEXT(TRUNC(((C655 - 1) / 7), 0), "0"), " - Input measure MIN for fan start")</f>
        <v>FAN CONTROL 7 - Input measure MIN for fan start</v>
      </c>
      <c r="E655" s="92" t="s">
        <v>88</v>
      </c>
      <c r="F655" s="93" t="s">
        <v>1525</v>
      </c>
    </row>
    <row r="656" spans="1:6" ht="21">
      <c r="A656" s="90">
        <f t="shared" si="143"/>
        <v>4918</v>
      </c>
      <c r="B656" s="90">
        <v>19</v>
      </c>
      <c r="C656" s="90">
        <f t="shared" si="119"/>
        <v>54</v>
      </c>
      <c r="D656" s="91" t="str">
        <f t="shared" ref="D656" si="146" xml:space="preserve"> CONCATENATE("FAN CONTROL ", TEXT(TRUNC(((C656 - 1) / 7), 0), "0"), " - Input measure MAX for fan start")</f>
        <v>FAN CONTROL 7 - Input measure MAX for fan start</v>
      </c>
      <c r="E656" s="92" t="s">
        <v>88</v>
      </c>
      <c r="F656" s="93" t="s">
        <v>1525</v>
      </c>
    </row>
    <row r="657" spans="1:6" ht="21">
      <c r="A657" s="90">
        <f t="shared" si="143"/>
        <v>4919</v>
      </c>
      <c r="B657" s="90">
        <v>19</v>
      </c>
      <c r="C657" s="90">
        <f t="shared" si="119"/>
        <v>55</v>
      </c>
      <c r="D657" s="91" t="str">
        <f t="shared" ref="D657" si="147" xml:space="preserve"> CONCATENATE("FAN CONTROL ", TEXT(TRUNC(((C657 - 1) / 7), 0), "0"), " - Input Measure Hysteresis")</f>
        <v>FAN CONTROL 7 - Input Measure Hysteresis</v>
      </c>
      <c r="E657" s="92" t="s">
        <v>88</v>
      </c>
      <c r="F657" s="93" t="s">
        <v>1525</v>
      </c>
    </row>
    <row r="658" spans="1:6" ht="21">
      <c r="A658" s="90">
        <f t="shared" si="143"/>
        <v>4920</v>
      </c>
      <c r="B658" s="90">
        <v>19</v>
      </c>
      <c r="C658" s="90">
        <f t="shared" si="119"/>
        <v>56</v>
      </c>
      <c r="D658" s="91" t="str">
        <f t="shared" ref="D658" si="148" xml:space="preserve"> CONCATENATE("FAN CONTROL ", TEXT(TRUNC(((C658 - 1) / 7), 0), "0"), " - Speed MIN for fan fault")</f>
        <v>FAN CONTROL 7 - Speed MIN for fan fault</v>
      </c>
      <c r="E658" s="92" t="s">
        <v>1945</v>
      </c>
      <c r="F658" s="93" t="s">
        <v>1525</v>
      </c>
    </row>
    <row r="659" spans="1:6" ht="21">
      <c r="A659" s="90">
        <f t="shared" si="143"/>
        <v>4921</v>
      </c>
      <c r="B659" s="90">
        <v>19</v>
      </c>
      <c r="C659" s="90">
        <f t="shared" si="119"/>
        <v>57</v>
      </c>
      <c r="D659" s="91" t="str">
        <f xml:space="preserve"> CONCATENATE("FAN CONTROL ", TEXT(TRUNC(((C659 - 1) / 7), 0), "0"), " - Fan command owner ID")</f>
        <v>FAN CONTROL 8 - Fan command owner ID</v>
      </c>
      <c r="E659" s="92" t="s">
        <v>88</v>
      </c>
      <c r="F659" s="93" t="s">
        <v>1522</v>
      </c>
    </row>
    <row r="660" spans="1:6" ht="21">
      <c r="A660" s="90">
        <f t="shared" si="143"/>
        <v>4922</v>
      </c>
      <c r="B660" s="90">
        <v>19</v>
      </c>
      <c r="C660" s="90">
        <f t="shared" si="119"/>
        <v>58</v>
      </c>
      <c r="D660" s="91" t="str">
        <f xml:space="preserve"> CONCATENATE("FAN CONTROL ", TEXT(TRUNC(((C660 - 1) / 7), 0), "0"), " - Input measure ID")</f>
        <v>FAN CONTROL 8 - Input measure ID</v>
      </c>
      <c r="E660" s="92" t="s">
        <v>88</v>
      </c>
      <c r="F660" s="93" t="s">
        <v>1522</v>
      </c>
    </row>
    <row r="661" spans="1:6" ht="21">
      <c r="A661" s="90">
        <f t="shared" si="143"/>
        <v>4923</v>
      </c>
      <c r="B661" s="90">
        <v>19</v>
      </c>
      <c r="C661" s="90">
        <f t="shared" si="119"/>
        <v>59</v>
      </c>
      <c r="D661" s="91" t="str">
        <f xml:space="preserve"> CONCATENATE("FAN CONTROL ", TEXT(TRUNC(((C661 - 1) / 7), 0), "0"), " - Output speed ID")</f>
        <v>FAN CONTROL 8 - Output speed ID</v>
      </c>
      <c r="E661" s="92" t="s">
        <v>88</v>
      </c>
      <c r="F661" s="93" t="s">
        <v>1522</v>
      </c>
    </row>
    <row r="662" spans="1:6" ht="21">
      <c r="A662" s="90">
        <f t="shared" si="143"/>
        <v>4924</v>
      </c>
      <c r="B662" s="90">
        <v>19</v>
      </c>
      <c r="C662" s="90">
        <f t="shared" si="119"/>
        <v>60</v>
      </c>
      <c r="D662" s="91" t="str">
        <f t="shared" ref="D662" si="149" xml:space="preserve"> CONCATENATE("FAN CONTROL ", TEXT(TRUNC(((C662 - 1) / 7), 0), "0"), " - Input measure MIN for fan start")</f>
        <v>FAN CONTROL 8 - Input measure MIN for fan start</v>
      </c>
      <c r="E662" s="92" t="s">
        <v>88</v>
      </c>
      <c r="F662" s="93" t="s">
        <v>1525</v>
      </c>
    </row>
    <row r="663" spans="1:6" ht="21">
      <c r="A663" s="90">
        <f t="shared" si="143"/>
        <v>4925</v>
      </c>
      <c r="B663" s="90">
        <v>19</v>
      </c>
      <c r="C663" s="90">
        <f t="shared" si="119"/>
        <v>61</v>
      </c>
      <c r="D663" s="91" t="str">
        <f t="shared" ref="D663" si="150" xml:space="preserve"> CONCATENATE("FAN CONTROL ", TEXT(TRUNC(((C663 - 1) / 7), 0), "0"), " - Input measure MAX for fan start")</f>
        <v>FAN CONTROL 8 - Input measure MAX for fan start</v>
      </c>
      <c r="E663" s="92" t="s">
        <v>88</v>
      </c>
      <c r="F663" s="93" t="s">
        <v>1525</v>
      </c>
    </row>
    <row r="664" spans="1:6" ht="21">
      <c r="A664" s="90">
        <f t="shared" si="143"/>
        <v>4926</v>
      </c>
      <c r="B664" s="90">
        <v>19</v>
      </c>
      <c r="C664" s="90">
        <f t="shared" si="119"/>
        <v>62</v>
      </c>
      <c r="D664" s="91" t="str">
        <f t="shared" ref="D664" si="151" xml:space="preserve"> CONCATENATE("FAN CONTROL ", TEXT(TRUNC(((C664 - 1) / 7), 0), "0"), " - Input Measure Hysteresis")</f>
        <v>FAN CONTROL 8 - Input Measure Hysteresis</v>
      </c>
      <c r="E664" s="92" t="s">
        <v>88</v>
      </c>
      <c r="F664" s="93" t="s">
        <v>1525</v>
      </c>
    </row>
    <row r="665" spans="1:6" ht="21">
      <c r="A665" s="90">
        <f t="shared" si="143"/>
        <v>4927</v>
      </c>
      <c r="B665" s="90">
        <v>19</v>
      </c>
      <c r="C665" s="90">
        <f t="shared" si="119"/>
        <v>63</v>
      </c>
      <c r="D665" s="91" t="str">
        <f t="shared" ref="D665" si="152" xml:space="preserve"> CONCATENATE("FAN CONTROL ", TEXT(TRUNC(((C665 - 1) / 7), 0), "0"), " - Speed MIN for fan fault")</f>
        <v>FAN CONTROL 8 - Speed MIN for fan fault</v>
      </c>
      <c r="E665" s="92" t="s">
        <v>1945</v>
      </c>
      <c r="F665" s="93" t="s">
        <v>1525</v>
      </c>
    </row>
    <row r="666" spans="1:6" ht="21">
      <c r="A666" s="90">
        <f t="shared" si="143"/>
        <v>4928</v>
      </c>
      <c r="B666" s="90">
        <v>19</v>
      </c>
      <c r="C666" s="90">
        <f t="shared" si="119"/>
        <v>64</v>
      </c>
      <c r="D666" s="91" t="str">
        <f xml:space="preserve"> CONCATENATE("FAN CONTROL ", TEXT(TRUNC(((C666 - 1) / 7), 0), "0"), " - Fan command owner ID")</f>
        <v>FAN CONTROL 9 - Fan command owner ID</v>
      </c>
      <c r="E666" s="92" t="s">
        <v>88</v>
      </c>
      <c r="F666" s="93" t="s">
        <v>1522</v>
      </c>
    </row>
    <row r="667" spans="1:6" ht="21">
      <c r="A667" s="90">
        <f t="shared" si="143"/>
        <v>4929</v>
      </c>
      <c r="B667" s="90">
        <v>19</v>
      </c>
      <c r="C667" s="90">
        <f t="shared" ref="C667:C714" si="153">C666+1</f>
        <v>65</v>
      </c>
      <c r="D667" s="91" t="str">
        <f xml:space="preserve"> CONCATENATE("FAN CONTROL ", TEXT(TRUNC(((C667 - 1) / 7), 0), "0"), " - Input measure ID")</f>
        <v>FAN CONTROL 9 - Input measure ID</v>
      </c>
      <c r="E667" s="92" t="s">
        <v>88</v>
      </c>
      <c r="F667" s="93" t="s">
        <v>1522</v>
      </c>
    </row>
    <row r="668" spans="1:6" ht="21">
      <c r="A668" s="90">
        <f t="shared" si="143"/>
        <v>4930</v>
      </c>
      <c r="B668" s="90">
        <v>19</v>
      </c>
      <c r="C668" s="90">
        <f t="shared" si="153"/>
        <v>66</v>
      </c>
      <c r="D668" s="91" t="str">
        <f xml:space="preserve"> CONCATENATE("FAN CONTROL ", TEXT(TRUNC(((C668 - 1) / 7), 0), "0"), " - Output speed ID")</f>
        <v>FAN CONTROL 9 - Output speed ID</v>
      </c>
      <c r="E668" s="92" t="s">
        <v>88</v>
      </c>
      <c r="F668" s="93" t="s">
        <v>1522</v>
      </c>
    </row>
    <row r="669" spans="1:6" ht="21">
      <c r="A669" s="90">
        <f t="shared" si="143"/>
        <v>4931</v>
      </c>
      <c r="B669" s="90">
        <v>19</v>
      </c>
      <c r="C669" s="90">
        <f t="shared" si="153"/>
        <v>67</v>
      </c>
      <c r="D669" s="91" t="str">
        <f t="shared" ref="D669" si="154" xml:space="preserve"> CONCATENATE("FAN CONTROL ", TEXT(TRUNC(((C669 - 1) / 7), 0), "0"), " - Input measure MIN for fan start")</f>
        <v>FAN CONTROL 9 - Input measure MIN for fan start</v>
      </c>
      <c r="E669" s="92" t="s">
        <v>88</v>
      </c>
      <c r="F669" s="93" t="s">
        <v>1525</v>
      </c>
    </row>
    <row r="670" spans="1:6" ht="21">
      <c r="A670" s="90">
        <f t="shared" si="143"/>
        <v>4932</v>
      </c>
      <c r="B670" s="90">
        <v>19</v>
      </c>
      <c r="C670" s="90">
        <f t="shared" si="153"/>
        <v>68</v>
      </c>
      <c r="D670" s="91" t="str">
        <f t="shared" ref="D670" si="155" xml:space="preserve"> CONCATENATE("FAN CONTROL ", TEXT(TRUNC(((C670 - 1) / 7), 0), "0"), " - Input measure MAX for fan start")</f>
        <v>FAN CONTROL 9 - Input measure MAX for fan start</v>
      </c>
      <c r="E670" s="92" t="s">
        <v>88</v>
      </c>
      <c r="F670" s="93" t="s">
        <v>1525</v>
      </c>
    </row>
    <row r="671" spans="1:6" ht="21">
      <c r="A671" s="90">
        <f t="shared" si="143"/>
        <v>4933</v>
      </c>
      <c r="B671" s="90">
        <v>19</v>
      </c>
      <c r="C671" s="90">
        <f t="shared" si="153"/>
        <v>69</v>
      </c>
      <c r="D671" s="91" t="str">
        <f t="shared" ref="D671" si="156" xml:space="preserve"> CONCATENATE("FAN CONTROL ", TEXT(TRUNC(((C671 - 1) / 7), 0), "0"), " - Input Measure Hysteresis")</f>
        <v>FAN CONTROL 9 - Input Measure Hysteresis</v>
      </c>
      <c r="E671" s="92" t="s">
        <v>88</v>
      </c>
      <c r="F671" s="93" t="s">
        <v>1525</v>
      </c>
    </row>
    <row r="672" spans="1:6" ht="21">
      <c r="A672" s="90">
        <f t="shared" si="143"/>
        <v>4934</v>
      </c>
      <c r="B672" s="90">
        <v>19</v>
      </c>
      <c r="C672" s="90">
        <f t="shared" si="153"/>
        <v>70</v>
      </c>
      <c r="D672" s="91" t="str">
        <f t="shared" ref="D672" si="157" xml:space="preserve"> CONCATENATE("FAN CONTROL ", TEXT(TRUNC(((C672 - 1) / 7), 0), "0"), " - Speed MIN for fan fault")</f>
        <v>FAN CONTROL 9 - Speed MIN for fan fault</v>
      </c>
      <c r="E672" s="92" t="s">
        <v>1945</v>
      </c>
      <c r="F672" s="93" t="s">
        <v>1525</v>
      </c>
    </row>
    <row r="673" spans="1:6" ht="21">
      <c r="A673" s="90">
        <f t="shared" si="143"/>
        <v>4935</v>
      </c>
      <c r="B673" s="90">
        <v>19</v>
      </c>
      <c r="C673" s="90">
        <f t="shared" si="153"/>
        <v>71</v>
      </c>
      <c r="D673" s="91" t="str">
        <f xml:space="preserve"> CONCATENATE("FAN CONTROL ", TEXT(TRUNC(((C673 - 1) / 7), 0), "0"), " - Fan command owner ID")</f>
        <v>FAN CONTROL 10 - Fan command owner ID</v>
      </c>
      <c r="E673" s="92" t="s">
        <v>88</v>
      </c>
      <c r="F673" s="93" t="s">
        <v>1522</v>
      </c>
    </row>
    <row r="674" spans="1:6" ht="21">
      <c r="A674" s="90">
        <f t="shared" si="143"/>
        <v>4936</v>
      </c>
      <c r="B674" s="90">
        <v>19</v>
      </c>
      <c r="C674" s="90">
        <f t="shared" si="153"/>
        <v>72</v>
      </c>
      <c r="D674" s="91" t="str">
        <f xml:space="preserve"> CONCATENATE("FAN CONTROL ", TEXT(TRUNC(((C674 - 1) / 7), 0), "0"), " - Input measure ID")</f>
        <v>FAN CONTROL 10 - Input measure ID</v>
      </c>
      <c r="E674" s="92" t="s">
        <v>88</v>
      </c>
      <c r="F674" s="93" t="s">
        <v>1522</v>
      </c>
    </row>
    <row r="675" spans="1:6" ht="21">
      <c r="A675" s="90">
        <f t="shared" si="143"/>
        <v>4937</v>
      </c>
      <c r="B675" s="90">
        <v>19</v>
      </c>
      <c r="C675" s="90">
        <f t="shared" si="153"/>
        <v>73</v>
      </c>
      <c r="D675" s="91" t="str">
        <f xml:space="preserve"> CONCATENATE("FAN CONTROL ", TEXT(TRUNC(((C675 - 1) / 7), 0), "0"), " - Output speed ID")</f>
        <v>FAN CONTROL 10 - Output speed ID</v>
      </c>
      <c r="E675" s="92" t="s">
        <v>88</v>
      </c>
      <c r="F675" s="93" t="s">
        <v>1522</v>
      </c>
    </row>
    <row r="676" spans="1:6" ht="21">
      <c r="A676" s="90">
        <f t="shared" si="143"/>
        <v>4938</v>
      </c>
      <c r="B676" s="90">
        <v>19</v>
      </c>
      <c r="C676" s="90">
        <f t="shared" si="153"/>
        <v>74</v>
      </c>
      <c r="D676" s="91" t="str">
        <f t="shared" ref="D676" si="158" xml:space="preserve"> CONCATENATE("FAN CONTROL ", TEXT(TRUNC(((C676 - 1) / 7), 0), "0"), " - Input measure MIN for fan start")</f>
        <v>FAN CONTROL 10 - Input measure MIN for fan start</v>
      </c>
      <c r="E676" s="92" t="s">
        <v>88</v>
      </c>
      <c r="F676" s="93" t="s">
        <v>1525</v>
      </c>
    </row>
    <row r="677" spans="1:6" ht="21">
      <c r="A677" s="90">
        <f t="shared" si="143"/>
        <v>4939</v>
      </c>
      <c r="B677" s="90">
        <v>19</v>
      </c>
      <c r="C677" s="90">
        <f t="shared" si="153"/>
        <v>75</v>
      </c>
      <c r="D677" s="91" t="str">
        <f t="shared" ref="D677" si="159" xml:space="preserve"> CONCATENATE("FAN CONTROL ", TEXT(TRUNC(((C677 - 1) / 7), 0), "0"), " - Input measure MAX for fan start")</f>
        <v>FAN CONTROL 10 - Input measure MAX for fan start</v>
      </c>
      <c r="E677" s="92" t="s">
        <v>88</v>
      </c>
      <c r="F677" s="93" t="s">
        <v>1525</v>
      </c>
    </row>
    <row r="678" spans="1:6" ht="21">
      <c r="A678" s="90">
        <f t="shared" si="143"/>
        <v>4940</v>
      </c>
      <c r="B678" s="90">
        <v>19</v>
      </c>
      <c r="C678" s="90">
        <f t="shared" si="153"/>
        <v>76</v>
      </c>
      <c r="D678" s="91" t="str">
        <f t="shared" ref="D678" si="160" xml:space="preserve"> CONCATENATE("FAN CONTROL ", TEXT(TRUNC(((C678 - 1) / 7), 0), "0"), " - Input Measure Hysteresis")</f>
        <v>FAN CONTROL 10 - Input Measure Hysteresis</v>
      </c>
      <c r="E678" s="92" t="s">
        <v>88</v>
      </c>
      <c r="F678" s="93" t="s">
        <v>1525</v>
      </c>
    </row>
    <row r="679" spans="1:6" ht="21">
      <c r="A679" s="90">
        <f t="shared" si="143"/>
        <v>4941</v>
      </c>
      <c r="B679" s="90">
        <v>19</v>
      </c>
      <c r="C679" s="90">
        <f t="shared" si="153"/>
        <v>77</v>
      </c>
      <c r="D679" s="91" t="str">
        <f t="shared" ref="D679" si="161" xml:space="preserve"> CONCATENATE("FAN CONTROL ", TEXT(TRUNC(((C679 - 1) / 7), 0), "0"), " - Speed MIN for fan fault")</f>
        <v>FAN CONTROL 10 - Speed MIN for fan fault</v>
      </c>
      <c r="E679" s="92" t="s">
        <v>1945</v>
      </c>
      <c r="F679" s="93" t="s">
        <v>1525</v>
      </c>
    </row>
    <row r="680" spans="1:6" ht="21">
      <c r="A680" s="90">
        <f t="shared" si="143"/>
        <v>4942</v>
      </c>
      <c r="B680" s="90">
        <v>19</v>
      </c>
      <c r="C680" s="90">
        <f t="shared" si="153"/>
        <v>78</v>
      </c>
      <c r="D680" s="91" t="str">
        <f xml:space="preserve"> CONCATENATE("FAN CONTROL ", TEXT(TRUNC(((C680 - 1) / 7), 0), "0"), " - Fan command owner ID")</f>
        <v>FAN CONTROL 11 - Fan command owner ID</v>
      </c>
      <c r="E680" s="92" t="s">
        <v>88</v>
      </c>
      <c r="F680" s="93" t="s">
        <v>1522</v>
      </c>
    </row>
    <row r="681" spans="1:6" ht="21">
      <c r="A681" s="90">
        <f t="shared" si="143"/>
        <v>4943</v>
      </c>
      <c r="B681" s="90">
        <v>19</v>
      </c>
      <c r="C681" s="90">
        <f t="shared" si="153"/>
        <v>79</v>
      </c>
      <c r="D681" s="91" t="str">
        <f xml:space="preserve"> CONCATENATE("FAN CONTROL ", TEXT(TRUNC(((C681 - 1) / 7), 0), "0"), " - Input measure ID")</f>
        <v>FAN CONTROL 11 - Input measure ID</v>
      </c>
      <c r="E681" s="92" t="s">
        <v>88</v>
      </c>
      <c r="F681" s="93" t="s">
        <v>1522</v>
      </c>
    </row>
    <row r="682" spans="1:6" ht="21">
      <c r="A682" s="90">
        <f t="shared" si="143"/>
        <v>4944</v>
      </c>
      <c r="B682" s="90">
        <v>19</v>
      </c>
      <c r="C682" s="90">
        <f t="shared" si="153"/>
        <v>80</v>
      </c>
      <c r="D682" s="91" t="str">
        <f xml:space="preserve"> CONCATENATE("FAN CONTROL ", TEXT(TRUNC(((C682 - 1) / 7), 0), "0"), " - Output speed ID")</f>
        <v>FAN CONTROL 11 - Output speed ID</v>
      </c>
      <c r="E682" s="92" t="s">
        <v>88</v>
      </c>
      <c r="F682" s="93" t="s">
        <v>1522</v>
      </c>
    </row>
    <row r="683" spans="1:6" ht="21">
      <c r="A683" s="90">
        <f t="shared" si="143"/>
        <v>4945</v>
      </c>
      <c r="B683" s="90">
        <v>19</v>
      </c>
      <c r="C683" s="90">
        <f t="shared" si="153"/>
        <v>81</v>
      </c>
      <c r="D683" s="91" t="str">
        <f t="shared" ref="D683" si="162" xml:space="preserve"> CONCATENATE("FAN CONTROL ", TEXT(TRUNC(((C683 - 1) / 7), 0), "0"), " - Input measure MIN for fan start")</f>
        <v>FAN CONTROL 11 - Input measure MIN for fan start</v>
      </c>
      <c r="E683" s="92" t="s">
        <v>88</v>
      </c>
      <c r="F683" s="93" t="s">
        <v>1525</v>
      </c>
    </row>
    <row r="684" spans="1:6" ht="21">
      <c r="A684" s="90">
        <f t="shared" si="143"/>
        <v>4946</v>
      </c>
      <c r="B684" s="90">
        <v>19</v>
      </c>
      <c r="C684" s="90">
        <f t="shared" si="153"/>
        <v>82</v>
      </c>
      <c r="D684" s="91" t="str">
        <f t="shared" ref="D684" si="163" xml:space="preserve"> CONCATENATE("FAN CONTROL ", TEXT(TRUNC(((C684 - 1) / 7), 0), "0"), " - Input measure MAX for fan start")</f>
        <v>FAN CONTROL 11 - Input measure MAX for fan start</v>
      </c>
      <c r="E684" s="92" t="s">
        <v>88</v>
      </c>
      <c r="F684" s="93" t="s">
        <v>1525</v>
      </c>
    </row>
    <row r="685" spans="1:6" ht="21">
      <c r="A685" s="90">
        <f t="shared" si="143"/>
        <v>4947</v>
      </c>
      <c r="B685" s="90">
        <v>19</v>
      </c>
      <c r="C685" s="90">
        <f t="shared" si="153"/>
        <v>83</v>
      </c>
      <c r="D685" s="91" t="str">
        <f t="shared" ref="D685" si="164" xml:space="preserve"> CONCATENATE("FAN CONTROL ", TEXT(TRUNC(((C685 - 1) / 7), 0), "0"), " - Input Measure Hysteresis")</f>
        <v>FAN CONTROL 11 - Input Measure Hysteresis</v>
      </c>
      <c r="E685" s="92" t="s">
        <v>88</v>
      </c>
      <c r="F685" s="93" t="s">
        <v>1525</v>
      </c>
    </row>
    <row r="686" spans="1:6" ht="21">
      <c r="A686" s="90">
        <f t="shared" si="143"/>
        <v>4948</v>
      </c>
      <c r="B686" s="90">
        <v>19</v>
      </c>
      <c r="C686" s="90">
        <f t="shared" si="153"/>
        <v>84</v>
      </c>
      <c r="D686" s="91" t="str">
        <f t="shared" ref="D686" si="165" xml:space="preserve"> CONCATENATE("FAN CONTROL ", TEXT(TRUNC(((C686 - 1) / 7), 0), "0"), " - Speed MIN for fan fault")</f>
        <v>FAN CONTROL 11 - Speed MIN for fan fault</v>
      </c>
      <c r="E686" s="92" t="s">
        <v>1945</v>
      </c>
      <c r="F686" s="93" t="s">
        <v>1525</v>
      </c>
    </row>
    <row r="687" spans="1:6" ht="21">
      <c r="A687" s="90">
        <f t="shared" si="143"/>
        <v>4949</v>
      </c>
      <c r="B687" s="90">
        <v>19</v>
      </c>
      <c r="C687" s="90">
        <f t="shared" si="153"/>
        <v>85</v>
      </c>
      <c r="D687" s="91" t="str">
        <f xml:space="preserve"> CONCATENATE("FAN CONTROL ", TEXT(TRUNC(((C687 - 1) / 7), 0), "0"), " - Fan command owner ID")</f>
        <v>FAN CONTROL 12 - Fan command owner ID</v>
      </c>
      <c r="E687" s="92" t="s">
        <v>88</v>
      </c>
      <c r="F687" s="93" t="s">
        <v>1522</v>
      </c>
    </row>
    <row r="688" spans="1:6" ht="21">
      <c r="A688" s="90">
        <f t="shared" si="143"/>
        <v>4950</v>
      </c>
      <c r="B688" s="90">
        <v>19</v>
      </c>
      <c r="C688" s="90">
        <f t="shared" si="153"/>
        <v>86</v>
      </c>
      <c r="D688" s="91" t="str">
        <f xml:space="preserve"> CONCATENATE("FAN CONTROL ", TEXT(TRUNC(((C688 - 1) / 7), 0), "0"), " - Input measure ID")</f>
        <v>FAN CONTROL 12 - Input measure ID</v>
      </c>
      <c r="E688" s="92" t="s">
        <v>88</v>
      </c>
      <c r="F688" s="93" t="s">
        <v>1522</v>
      </c>
    </row>
    <row r="689" spans="1:6" ht="21">
      <c r="A689" s="90">
        <f t="shared" si="143"/>
        <v>4951</v>
      </c>
      <c r="B689" s="90">
        <v>19</v>
      </c>
      <c r="C689" s="90">
        <f t="shared" si="153"/>
        <v>87</v>
      </c>
      <c r="D689" s="91" t="str">
        <f xml:space="preserve"> CONCATENATE("FAN CONTROL ", TEXT(TRUNC(((C689 - 1) / 7), 0), "0"), " - Output speed ID")</f>
        <v>FAN CONTROL 12 - Output speed ID</v>
      </c>
      <c r="E689" s="92" t="s">
        <v>88</v>
      </c>
      <c r="F689" s="93" t="s">
        <v>1522</v>
      </c>
    </row>
    <row r="690" spans="1:6" ht="21">
      <c r="A690" s="90">
        <f t="shared" si="143"/>
        <v>4952</v>
      </c>
      <c r="B690" s="90">
        <v>19</v>
      </c>
      <c r="C690" s="90">
        <f t="shared" si="153"/>
        <v>88</v>
      </c>
      <c r="D690" s="91" t="str">
        <f t="shared" ref="D690" si="166" xml:space="preserve"> CONCATENATE("FAN CONTROL ", TEXT(TRUNC(((C690 - 1) / 7), 0), "0"), " - Input measure MIN for fan start")</f>
        <v>FAN CONTROL 12 - Input measure MIN for fan start</v>
      </c>
      <c r="E690" s="92" t="s">
        <v>88</v>
      </c>
      <c r="F690" s="93" t="s">
        <v>1525</v>
      </c>
    </row>
    <row r="691" spans="1:6" ht="21">
      <c r="A691" s="90">
        <f t="shared" si="143"/>
        <v>4953</v>
      </c>
      <c r="B691" s="90">
        <v>19</v>
      </c>
      <c r="C691" s="90">
        <f t="shared" si="153"/>
        <v>89</v>
      </c>
      <c r="D691" s="91" t="str">
        <f t="shared" ref="D691" si="167" xml:space="preserve"> CONCATENATE("FAN CONTROL ", TEXT(TRUNC(((C691 - 1) / 7), 0), "0"), " - Input measure MAX for fan start")</f>
        <v>FAN CONTROL 12 - Input measure MAX for fan start</v>
      </c>
      <c r="E691" s="92" t="s">
        <v>88</v>
      </c>
      <c r="F691" s="93" t="s">
        <v>1525</v>
      </c>
    </row>
    <row r="692" spans="1:6" ht="21">
      <c r="A692" s="90">
        <f t="shared" si="143"/>
        <v>4954</v>
      </c>
      <c r="B692" s="90">
        <v>19</v>
      </c>
      <c r="C692" s="90">
        <f t="shared" si="153"/>
        <v>90</v>
      </c>
      <c r="D692" s="91" t="str">
        <f t="shared" ref="D692" si="168" xml:space="preserve"> CONCATENATE("FAN CONTROL ", TEXT(TRUNC(((C692 - 1) / 7), 0), "0"), " - Input Measure Hysteresis")</f>
        <v>FAN CONTROL 12 - Input Measure Hysteresis</v>
      </c>
      <c r="E692" s="92" t="s">
        <v>88</v>
      </c>
      <c r="F692" s="93" t="s">
        <v>1525</v>
      </c>
    </row>
    <row r="693" spans="1:6" ht="21">
      <c r="A693" s="90">
        <f t="shared" si="143"/>
        <v>4955</v>
      </c>
      <c r="B693" s="90">
        <v>19</v>
      </c>
      <c r="C693" s="90">
        <f t="shared" si="153"/>
        <v>91</v>
      </c>
      <c r="D693" s="91" t="str">
        <f t="shared" ref="D693" si="169" xml:space="preserve"> CONCATENATE("FAN CONTROL ", TEXT(TRUNC(((C693 - 1) / 7), 0), "0"), " - Speed MIN for fan fault")</f>
        <v>FAN CONTROL 12 - Speed MIN for fan fault</v>
      </c>
      <c r="E693" s="92" t="s">
        <v>1945</v>
      </c>
      <c r="F693" s="93" t="s">
        <v>1525</v>
      </c>
    </row>
    <row r="694" spans="1:6" ht="21">
      <c r="A694" s="90">
        <f t="shared" si="143"/>
        <v>4956</v>
      </c>
      <c r="B694" s="90">
        <v>19</v>
      </c>
      <c r="C694" s="90">
        <f t="shared" si="153"/>
        <v>92</v>
      </c>
      <c r="D694" s="91" t="str">
        <f xml:space="preserve"> CONCATENATE("FAN CONTROL ", TEXT(TRUNC(((C694 - 1) / 7), 0), "0"), " - Fan command owner ID")</f>
        <v>FAN CONTROL 13 - Fan command owner ID</v>
      </c>
      <c r="E694" s="92" t="s">
        <v>88</v>
      </c>
      <c r="F694" s="93" t="s">
        <v>1522</v>
      </c>
    </row>
    <row r="695" spans="1:6" ht="21">
      <c r="A695" s="90">
        <f t="shared" si="143"/>
        <v>4957</v>
      </c>
      <c r="B695" s="90">
        <v>19</v>
      </c>
      <c r="C695" s="90">
        <f>C694+1</f>
        <v>93</v>
      </c>
      <c r="D695" s="91" t="str">
        <f xml:space="preserve"> CONCATENATE("FAN CONTROL ", TEXT(TRUNC(((C695 - 1) / 7), 0), "0"), " - Input measure ID")</f>
        <v>FAN CONTROL 13 - Input measure ID</v>
      </c>
      <c r="E695" s="92" t="s">
        <v>88</v>
      </c>
      <c r="F695" s="93" t="s">
        <v>1522</v>
      </c>
    </row>
    <row r="696" spans="1:6" ht="21">
      <c r="A696" s="90">
        <f t="shared" si="143"/>
        <v>4958</v>
      </c>
      <c r="B696" s="90">
        <v>19</v>
      </c>
      <c r="C696" s="90">
        <f t="shared" si="153"/>
        <v>94</v>
      </c>
      <c r="D696" s="91" t="str">
        <f xml:space="preserve"> CONCATENATE("FAN CONTROL ", TEXT(TRUNC(((C696 - 1) / 7), 0), "0"), " - Output speed ID")</f>
        <v>FAN CONTROL 13 - Output speed ID</v>
      </c>
      <c r="E696" s="92" t="s">
        <v>88</v>
      </c>
      <c r="F696" s="93" t="s">
        <v>1522</v>
      </c>
    </row>
    <row r="697" spans="1:6" ht="21">
      <c r="A697" s="90">
        <f t="shared" si="143"/>
        <v>4959</v>
      </c>
      <c r="B697" s="90">
        <v>19</v>
      </c>
      <c r="C697" s="90">
        <f t="shared" si="153"/>
        <v>95</v>
      </c>
      <c r="D697" s="91" t="str">
        <f t="shared" ref="D697" si="170" xml:space="preserve"> CONCATENATE("FAN CONTROL ", TEXT(TRUNC(((C697 - 1) / 7), 0), "0"), " - Input measure MIN for fan start")</f>
        <v>FAN CONTROL 13 - Input measure MIN for fan start</v>
      </c>
      <c r="E697" s="92" t="s">
        <v>88</v>
      </c>
      <c r="F697" s="93" t="s">
        <v>1525</v>
      </c>
    </row>
    <row r="698" spans="1:6" ht="21">
      <c r="A698" s="90">
        <f t="shared" si="143"/>
        <v>4960</v>
      </c>
      <c r="B698" s="90">
        <v>19</v>
      </c>
      <c r="C698" s="90">
        <f t="shared" si="153"/>
        <v>96</v>
      </c>
      <c r="D698" s="91" t="str">
        <f t="shared" ref="D698" si="171" xml:space="preserve"> CONCATENATE("FAN CONTROL ", TEXT(TRUNC(((C698 - 1) / 7), 0), "0"), " - Input measure MAX for fan start")</f>
        <v>FAN CONTROL 13 - Input measure MAX for fan start</v>
      </c>
      <c r="E698" s="92" t="s">
        <v>88</v>
      </c>
      <c r="F698" s="93" t="s">
        <v>1525</v>
      </c>
    </row>
    <row r="699" spans="1:6" ht="21">
      <c r="A699" s="90">
        <f t="shared" si="143"/>
        <v>4961</v>
      </c>
      <c r="B699" s="90">
        <v>19</v>
      </c>
      <c r="C699" s="90">
        <f t="shared" si="153"/>
        <v>97</v>
      </c>
      <c r="D699" s="91" t="str">
        <f t="shared" ref="D699" si="172" xml:space="preserve"> CONCATENATE("FAN CONTROL ", TEXT(TRUNC(((C699 - 1) / 7), 0), "0"), " - Input Measure Hysteresis")</f>
        <v>FAN CONTROL 13 - Input Measure Hysteresis</v>
      </c>
      <c r="E699" s="92" t="s">
        <v>88</v>
      </c>
      <c r="F699" s="93" t="s">
        <v>1525</v>
      </c>
    </row>
    <row r="700" spans="1:6" ht="21">
      <c r="A700" s="90">
        <f t="shared" si="143"/>
        <v>4962</v>
      </c>
      <c r="B700" s="90">
        <v>19</v>
      </c>
      <c r="C700" s="90">
        <f t="shared" si="153"/>
        <v>98</v>
      </c>
      <c r="D700" s="91" t="str">
        <f t="shared" ref="D700" si="173" xml:space="preserve"> CONCATENATE("FAN CONTROL ", TEXT(TRUNC(((C700 - 1) / 7), 0), "0"), " - Speed MIN for fan fault")</f>
        <v>FAN CONTROL 13 - Speed MIN for fan fault</v>
      </c>
      <c r="E700" s="92" t="s">
        <v>1945</v>
      </c>
      <c r="F700" s="93" t="s">
        <v>1525</v>
      </c>
    </row>
    <row r="701" spans="1:6" ht="21">
      <c r="A701" s="90">
        <f t="shared" si="143"/>
        <v>4963</v>
      </c>
      <c r="B701" s="90">
        <v>19</v>
      </c>
      <c r="C701" s="90">
        <f t="shared" si="153"/>
        <v>99</v>
      </c>
      <c r="D701" s="91" t="str">
        <f xml:space="preserve"> CONCATENATE("FAN CONTROL ", TEXT(TRUNC(((C701 - 1) / 7), 0), "0"), " - Fan command owner ID")</f>
        <v>FAN CONTROL 14 - Fan command owner ID</v>
      </c>
      <c r="E701" s="92" t="s">
        <v>88</v>
      </c>
      <c r="F701" s="93" t="s">
        <v>1522</v>
      </c>
    </row>
    <row r="702" spans="1:6" ht="21">
      <c r="A702" s="90">
        <f t="shared" si="143"/>
        <v>4964</v>
      </c>
      <c r="B702" s="90">
        <v>19</v>
      </c>
      <c r="C702" s="90">
        <f>C701+1</f>
        <v>100</v>
      </c>
      <c r="D702" s="91" t="str">
        <f xml:space="preserve"> CONCATENATE("FAN CONTROL ", TEXT(TRUNC(((C702 - 1) / 7), 0), "0"), " - Input measure ID")</f>
        <v>FAN CONTROL 14 - Input measure ID</v>
      </c>
      <c r="E702" s="92" t="s">
        <v>88</v>
      </c>
      <c r="F702" s="93" t="s">
        <v>1522</v>
      </c>
    </row>
    <row r="703" spans="1:6" ht="21">
      <c r="A703" s="90">
        <f t="shared" si="143"/>
        <v>4965</v>
      </c>
      <c r="B703" s="90">
        <v>19</v>
      </c>
      <c r="C703" s="90">
        <f t="shared" si="153"/>
        <v>101</v>
      </c>
      <c r="D703" s="91" t="str">
        <f xml:space="preserve"> CONCATENATE("FAN CONTROL ", TEXT(TRUNC(((C703 - 1) / 7), 0), "0"), " - Output speed ID")</f>
        <v>FAN CONTROL 14 - Output speed ID</v>
      </c>
      <c r="E703" s="92" t="s">
        <v>88</v>
      </c>
      <c r="F703" s="93" t="s">
        <v>1522</v>
      </c>
    </row>
    <row r="704" spans="1:6" ht="21">
      <c r="A704" s="90">
        <f t="shared" si="143"/>
        <v>4966</v>
      </c>
      <c r="B704" s="90">
        <v>19</v>
      </c>
      <c r="C704" s="90">
        <f t="shared" si="153"/>
        <v>102</v>
      </c>
      <c r="D704" s="91" t="str">
        <f t="shared" ref="D704" si="174" xml:space="preserve"> CONCATENATE("FAN CONTROL ", TEXT(TRUNC(((C704 - 1) / 7), 0), "0"), " - Input measure MIN for fan start")</f>
        <v>FAN CONTROL 14 - Input measure MIN for fan start</v>
      </c>
      <c r="E704" s="92" t="s">
        <v>88</v>
      </c>
      <c r="F704" s="93" t="s">
        <v>1525</v>
      </c>
    </row>
    <row r="705" spans="1:6" ht="21">
      <c r="A705" s="90">
        <f t="shared" si="143"/>
        <v>4967</v>
      </c>
      <c r="B705" s="90">
        <v>19</v>
      </c>
      <c r="C705" s="90">
        <f t="shared" si="153"/>
        <v>103</v>
      </c>
      <c r="D705" s="91" t="str">
        <f t="shared" ref="D705" si="175" xml:space="preserve"> CONCATENATE("FAN CONTROL ", TEXT(TRUNC(((C705 - 1) / 7), 0), "0"), " - Input measure MAX for fan start")</f>
        <v>FAN CONTROL 14 - Input measure MAX for fan start</v>
      </c>
      <c r="E705" s="92" t="s">
        <v>88</v>
      </c>
      <c r="F705" s="93" t="s">
        <v>1525</v>
      </c>
    </row>
    <row r="706" spans="1:6" ht="21">
      <c r="A706" s="90">
        <f t="shared" si="143"/>
        <v>4968</v>
      </c>
      <c r="B706" s="90">
        <v>19</v>
      </c>
      <c r="C706" s="90">
        <f t="shared" si="153"/>
        <v>104</v>
      </c>
      <c r="D706" s="91" t="str">
        <f t="shared" ref="D706" si="176" xml:space="preserve"> CONCATENATE("FAN CONTROL ", TEXT(TRUNC(((C706 - 1) / 7), 0), "0"), " - Input Measure Hysteresis")</f>
        <v>FAN CONTROL 14 - Input Measure Hysteresis</v>
      </c>
      <c r="E706" s="92" t="s">
        <v>88</v>
      </c>
      <c r="F706" s="93" t="s">
        <v>1525</v>
      </c>
    </row>
    <row r="707" spans="1:6" ht="21">
      <c r="A707" s="90">
        <f t="shared" si="143"/>
        <v>4969</v>
      </c>
      <c r="B707" s="90">
        <v>19</v>
      </c>
      <c r="C707" s="90">
        <f t="shared" si="153"/>
        <v>105</v>
      </c>
      <c r="D707" s="91" t="str">
        <f t="shared" ref="D707" si="177" xml:space="preserve"> CONCATENATE("FAN CONTROL ", TEXT(TRUNC(((C707 - 1) / 7), 0), "0"), " - Speed MIN for fan fault")</f>
        <v>FAN CONTROL 14 - Speed MIN for fan fault</v>
      </c>
      <c r="E707" s="92" t="s">
        <v>1945</v>
      </c>
      <c r="F707" s="93" t="s">
        <v>1525</v>
      </c>
    </row>
    <row r="708" spans="1:6" ht="21">
      <c r="A708" s="90">
        <f t="shared" si="143"/>
        <v>4970</v>
      </c>
      <c r="B708" s="90">
        <v>19</v>
      </c>
      <c r="C708" s="90">
        <f t="shared" si="153"/>
        <v>106</v>
      </c>
      <c r="D708" s="91" t="str">
        <f xml:space="preserve"> CONCATENATE("FAN CONTROL ", TEXT(TRUNC(((C708 - 1) / 7), 0), "0"), " - Fan command owner ID")</f>
        <v>FAN CONTROL 15 - Fan command owner ID</v>
      </c>
      <c r="E708" s="92" t="s">
        <v>88</v>
      </c>
      <c r="F708" s="93" t="s">
        <v>1522</v>
      </c>
    </row>
    <row r="709" spans="1:6" ht="21">
      <c r="A709" s="90">
        <f t="shared" si="143"/>
        <v>4971</v>
      </c>
      <c r="B709" s="90">
        <v>19</v>
      </c>
      <c r="C709" s="90">
        <f>C708+1</f>
        <v>107</v>
      </c>
      <c r="D709" s="91" t="str">
        <f xml:space="preserve"> CONCATENATE("FAN CONTROL ", TEXT(TRUNC(((C709 - 1) / 7), 0), "0"), " - Input measure ID")</f>
        <v>FAN CONTROL 15 - Input measure ID</v>
      </c>
      <c r="E709" s="92" t="s">
        <v>88</v>
      </c>
      <c r="F709" s="93" t="s">
        <v>1522</v>
      </c>
    </row>
    <row r="710" spans="1:6" ht="21">
      <c r="A710" s="90">
        <f t="shared" si="143"/>
        <v>4972</v>
      </c>
      <c r="B710" s="90">
        <v>19</v>
      </c>
      <c r="C710" s="90">
        <f t="shared" si="153"/>
        <v>108</v>
      </c>
      <c r="D710" s="91" t="str">
        <f xml:space="preserve"> CONCATENATE("FAN CONTROL ", TEXT(TRUNC(((C710 - 1) / 7), 0), "0"), " - Output speed ID")</f>
        <v>FAN CONTROL 15 - Output speed ID</v>
      </c>
      <c r="E710" s="92" t="s">
        <v>88</v>
      </c>
      <c r="F710" s="93" t="s">
        <v>1522</v>
      </c>
    </row>
    <row r="711" spans="1:6" ht="21">
      <c r="A711" s="90">
        <f t="shared" si="143"/>
        <v>4973</v>
      </c>
      <c r="B711" s="90">
        <v>19</v>
      </c>
      <c r="C711" s="90">
        <f t="shared" si="153"/>
        <v>109</v>
      </c>
      <c r="D711" s="91" t="str">
        <f t="shared" ref="D711" si="178" xml:space="preserve"> CONCATENATE("FAN CONTROL ", TEXT(TRUNC(((C711 - 1) / 7), 0), "0"), " - Input measure MIN for fan start")</f>
        <v>FAN CONTROL 15 - Input measure MIN for fan start</v>
      </c>
      <c r="E711" s="92" t="s">
        <v>88</v>
      </c>
      <c r="F711" s="93" t="s">
        <v>1525</v>
      </c>
    </row>
    <row r="712" spans="1:6" ht="21">
      <c r="A712" s="90">
        <f t="shared" si="143"/>
        <v>4974</v>
      </c>
      <c r="B712" s="90">
        <v>19</v>
      </c>
      <c r="C712" s="90">
        <f t="shared" si="153"/>
        <v>110</v>
      </c>
      <c r="D712" s="91" t="str">
        <f t="shared" ref="D712" si="179" xml:space="preserve"> CONCATENATE("FAN CONTROL ", TEXT(TRUNC(((C712 - 1) / 7), 0), "0"), " - Input measure MAX for fan start")</f>
        <v>FAN CONTROL 15 - Input measure MAX for fan start</v>
      </c>
      <c r="E712" s="92" t="s">
        <v>88</v>
      </c>
      <c r="F712" s="93" t="s">
        <v>1525</v>
      </c>
    </row>
    <row r="713" spans="1:6" ht="21">
      <c r="A713" s="90">
        <f t="shared" si="143"/>
        <v>4975</v>
      </c>
      <c r="B713" s="90">
        <v>19</v>
      </c>
      <c r="C713" s="90">
        <f t="shared" si="153"/>
        <v>111</v>
      </c>
      <c r="D713" s="91" t="str">
        <f t="shared" ref="D713" si="180" xml:space="preserve"> CONCATENATE("FAN CONTROL ", TEXT(TRUNC(((C713 - 1) / 7), 0), "0"), " - Input Measure Hysteresis")</f>
        <v>FAN CONTROL 15 - Input Measure Hysteresis</v>
      </c>
      <c r="E713" s="92" t="s">
        <v>88</v>
      </c>
      <c r="F713" s="93" t="s">
        <v>1525</v>
      </c>
    </row>
    <row r="714" spans="1:6" ht="21">
      <c r="A714" s="90">
        <f t="shared" si="143"/>
        <v>4976</v>
      </c>
      <c r="B714" s="90">
        <v>19</v>
      </c>
      <c r="C714" s="90">
        <f t="shared" si="153"/>
        <v>112</v>
      </c>
      <c r="D714" s="91" t="str">
        <f t="shared" ref="D714" si="181" xml:space="preserve"> CONCATENATE("FAN CONTROL ", TEXT(TRUNC(((C714 - 1) / 7), 0), "0"), " - Speed MIN for fan fault")</f>
        <v>FAN CONTROL 15 - Speed MIN for fan fault</v>
      </c>
      <c r="E714" s="92" t="s">
        <v>1945</v>
      </c>
      <c r="F714" s="93" t="s">
        <v>1525</v>
      </c>
    </row>
    <row r="715" spans="1:6" ht="21">
      <c r="A715" s="94">
        <f t="shared" ref="A715:A785" si="182">B715*256+C715</f>
        <v>5120</v>
      </c>
      <c r="B715" s="94">
        <v>20</v>
      </c>
      <c r="C715" s="94">
        <v>0</v>
      </c>
      <c r="D715" s="95" t="s">
        <v>1946</v>
      </c>
      <c r="E715" s="96" t="s">
        <v>88</v>
      </c>
      <c r="F715" s="97" t="s">
        <v>1522</v>
      </c>
    </row>
    <row r="716" spans="1:6" ht="21">
      <c r="A716" s="94">
        <f t="shared" si="182"/>
        <v>5121</v>
      </c>
      <c r="B716" s="94">
        <v>20</v>
      </c>
      <c r="C716" s="94">
        <f t="shared" ref="C716:C723" si="183">C715+1</f>
        <v>1</v>
      </c>
      <c r="D716" s="95" t="str">
        <f xml:space="preserve"> CONCATENATE("SERIAL LINK ", TEXT(TRUNC(((C716 - 1) / 4), 0), "0"), " - Node address")</f>
        <v>SERIAL LINK 0 - Node address</v>
      </c>
      <c r="E716" s="96" t="s">
        <v>88</v>
      </c>
      <c r="F716" s="97" t="s">
        <v>1947</v>
      </c>
    </row>
    <row r="717" spans="1:6" ht="21">
      <c r="A717" s="94">
        <f t="shared" si="182"/>
        <v>5122</v>
      </c>
      <c r="B717" s="94">
        <v>20</v>
      </c>
      <c r="C717" s="94">
        <f t="shared" si="183"/>
        <v>2</v>
      </c>
      <c r="D717" s="95" t="str">
        <f xml:space="preserve"> CONCATENATE("SERIAL LINK ", TEXT(TRUNC(((C717 -1) / 4), 0), "0"), " - Baud-rate code")</f>
        <v>SERIAL LINK 0 - Baud-rate code</v>
      </c>
      <c r="E717" s="96" t="s">
        <v>88</v>
      </c>
      <c r="F717" s="97" t="s">
        <v>1532</v>
      </c>
    </row>
    <row r="718" spans="1:6" ht="21">
      <c r="A718" s="94">
        <f t="shared" si="182"/>
        <v>5123</v>
      </c>
      <c r="B718" s="94">
        <v>20</v>
      </c>
      <c r="C718" s="94">
        <f t="shared" si="183"/>
        <v>3</v>
      </c>
      <c r="D718" s="95" t="str">
        <f xml:space="preserve"> CONCATENATE("SERIAL LINK ", TEXT(TRUNC(((C718 - 1) / 4), 0), "0"), " - Protocol code")</f>
        <v>SERIAL LINK 0 - Protocol code</v>
      </c>
      <c r="E718" s="96" t="s">
        <v>88</v>
      </c>
      <c r="F718" s="97" t="s">
        <v>1532</v>
      </c>
    </row>
    <row r="719" spans="1:6" ht="21">
      <c r="A719" s="94">
        <f t="shared" si="182"/>
        <v>5124</v>
      </c>
      <c r="B719" s="94">
        <v>20</v>
      </c>
      <c r="C719" s="94">
        <f t="shared" si="183"/>
        <v>4</v>
      </c>
      <c r="D719" s="95" t="str">
        <f xml:space="preserve"> CONCATENATE("SERIAL LINK ", TEXT(TRUNC(((C719 - 1) / 4), 0), "0"), " - Parity mode")</f>
        <v>SERIAL LINK 0 - Parity mode</v>
      </c>
      <c r="E719" s="96" t="s">
        <v>88</v>
      </c>
      <c r="F719" s="97" t="s">
        <v>1532</v>
      </c>
    </row>
    <row r="720" spans="1:6" ht="21">
      <c r="A720" s="94">
        <f t="shared" si="182"/>
        <v>5125</v>
      </c>
      <c r="B720" s="94">
        <v>20</v>
      </c>
      <c r="C720" s="94">
        <f t="shared" si="183"/>
        <v>5</v>
      </c>
      <c r="D720" s="95" t="str">
        <f xml:space="preserve"> CONCATENATE("SERIAL LINK ", TEXT(TRUNC(((C720 - 1) / 4), 0), "0"), " - Node address")</f>
        <v>SERIAL LINK 1 - Node address</v>
      </c>
      <c r="E720" s="96" t="s">
        <v>88</v>
      </c>
      <c r="F720" s="97" t="s">
        <v>1947</v>
      </c>
    </row>
    <row r="721" spans="1:6" ht="21">
      <c r="A721" s="94">
        <f t="shared" si="182"/>
        <v>5126</v>
      </c>
      <c r="B721" s="94">
        <v>20</v>
      </c>
      <c r="C721" s="94">
        <f t="shared" si="183"/>
        <v>6</v>
      </c>
      <c r="D721" s="95" t="str">
        <f xml:space="preserve"> CONCATENATE("SERIAL LINK ", TEXT(TRUNC(((C721 -1) / 4), 0), "0"), " - Baud-rate code")</f>
        <v>SERIAL LINK 1 - Baud-rate code</v>
      </c>
      <c r="E721" s="96" t="s">
        <v>88</v>
      </c>
      <c r="F721" s="97" t="s">
        <v>1532</v>
      </c>
    </row>
    <row r="722" spans="1:6" ht="21">
      <c r="A722" s="94">
        <f t="shared" si="182"/>
        <v>5127</v>
      </c>
      <c r="B722" s="94">
        <v>20</v>
      </c>
      <c r="C722" s="94">
        <f t="shared" si="183"/>
        <v>7</v>
      </c>
      <c r="D722" s="95" t="str">
        <f xml:space="preserve"> CONCATENATE("SERIAL LINK ", TEXT(TRUNC(((C722 - 1) / 4), 0), "0"), " - Protocol code")</f>
        <v>SERIAL LINK 1 - Protocol code</v>
      </c>
      <c r="E722" s="96" t="s">
        <v>88</v>
      </c>
      <c r="F722" s="97" t="s">
        <v>1532</v>
      </c>
    </row>
    <row r="723" spans="1:6" ht="21">
      <c r="A723" s="94">
        <f t="shared" si="182"/>
        <v>5128</v>
      </c>
      <c r="B723" s="94">
        <v>20</v>
      </c>
      <c r="C723" s="94">
        <f t="shared" si="183"/>
        <v>8</v>
      </c>
      <c r="D723" s="95" t="str">
        <f xml:space="preserve"> CONCATENATE("SERIAL LINK ", TEXT(TRUNC(((C723 - 1) / 4), 0), "0"), " - Parity mode")</f>
        <v>SERIAL LINK 1 - Parity mode</v>
      </c>
      <c r="E723" s="96" t="s">
        <v>88</v>
      </c>
      <c r="F723" s="97" t="s">
        <v>1532</v>
      </c>
    </row>
    <row r="724" spans="1:6" ht="21">
      <c r="A724" s="98">
        <f t="shared" si="182"/>
        <v>5376</v>
      </c>
      <c r="B724" s="98">
        <v>21</v>
      </c>
      <c r="C724" s="98">
        <v>0</v>
      </c>
      <c r="D724" s="99" t="s">
        <v>1948</v>
      </c>
      <c r="E724" s="100" t="s">
        <v>88</v>
      </c>
      <c r="F724" s="101" t="s">
        <v>1522</v>
      </c>
    </row>
    <row r="725" spans="1:6" ht="21">
      <c r="A725" s="98">
        <f t="shared" si="182"/>
        <v>5377</v>
      </c>
      <c r="B725" s="98">
        <v>21</v>
      </c>
      <c r="C725" s="98">
        <f t="shared" ref="C725:C771" si="184">C724+1</f>
        <v>1</v>
      </c>
      <c r="D725" s="99" t="str">
        <f xml:space="preserve"> CONCATENATE("DIGITAL INPUT ", TEXT(TRUNC(((C725 -1) /3), 0), "0"), " - MODE")</f>
        <v>DIGITAL INPUT 0 - MODE</v>
      </c>
      <c r="E725" s="100" t="s">
        <v>88</v>
      </c>
      <c r="F725" s="101" t="s">
        <v>1532</v>
      </c>
    </row>
    <row r="726" spans="1:6" ht="21">
      <c r="A726" s="98">
        <f t="shared" si="182"/>
        <v>5378</v>
      </c>
      <c r="B726" s="98">
        <v>21</v>
      </c>
      <c r="C726" s="98">
        <f t="shared" si="184"/>
        <v>2</v>
      </c>
      <c r="D726" s="99" t="str">
        <f xml:space="preserve"> CONCATENATE("DIGITAL INPUT ", TEXT(TRUNC(((C726 -1) /3), 0), "0"), " - DEBOUNCING FILTER")</f>
        <v>DIGITAL INPUT 0 - DEBOUNCING FILTER</v>
      </c>
      <c r="E726" s="100" t="s">
        <v>1259</v>
      </c>
      <c r="F726" s="101" t="s">
        <v>1532</v>
      </c>
    </row>
    <row r="727" spans="1:6" ht="21">
      <c r="A727" s="98">
        <f t="shared" si="182"/>
        <v>5379</v>
      </c>
      <c r="B727" s="98">
        <v>21</v>
      </c>
      <c r="C727" s="98">
        <f t="shared" si="184"/>
        <v>3</v>
      </c>
      <c r="D727" s="99" t="str">
        <f xml:space="preserve"> CONCATENATE("DIGITAL INPUT ", TEXT(TRUNC(((C727 -1) /3), 0), "0"), " - TRIGGER TYPE")</f>
        <v>DIGITAL INPUT 0 - TRIGGER TYPE</v>
      </c>
      <c r="E727" s="100" t="s">
        <v>88</v>
      </c>
      <c r="F727" s="101" t="s">
        <v>1522</v>
      </c>
    </row>
    <row r="728" spans="1:6" ht="21">
      <c r="A728" s="98">
        <f t="shared" si="182"/>
        <v>5380</v>
      </c>
      <c r="B728" s="98">
        <v>21</v>
      </c>
      <c r="C728" s="98">
        <f t="shared" si="184"/>
        <v>4</v>
      </c>
      <c r="D728" s="99" t="str">
        <f xml:space="preserve"> CONCATENATE("DIGITAL INPUT ", TEXT(TRUNC(((C728 -1) /3), 0), "0"), " - MODE")</f>
        <v>DIGITAL INPUT 1 - MODE</v>
      </c>
      <c r="E728" s="100" t="s">
        <v>88</v>
      </c>
      <c r="F728" s="101" t="s">
        <v>1532</v>
      </c>
    </row>
    <row r="729" spans="1:6" ht="21">
      <c r="A729" s="98">
        <f t="shared" si="182"/>
        <v>5381</v>
      </c>
      <c r="B729" s="98">
        <v>21</v>
      </c>
      <c r="C729" s="98">
        <f t="shared" si="184"/>
        <v>5</v>
      </c>
      <c r="D729" s="99" t="str">
        <f xml:space="preserve"> CONCATENATE("DIGITAL INPUT ", TEXT(TRUNC(((C729 -1) /3), 0), "0"), " - DEBOUNCING FILTER")</f>
        <v>DIGITAL INPUT 1 - DEBOUNCING FILTER</v>
      </c>
      <c r="E729" s="100" t="s">
        <v>1259</v>
      </c>
      <c r="F729" s="101" t="s">
        <v>1532</v>
      </c>
    </row>
    <row r="730" spans="1:6" ht="21">
      <c r="A730" s="98">
        <f t="shared" si="182"/>
        <v>5382</v>
      </c>
      <c r="B730" s="98">
        <v>21</v>
      </c>
      <c r="C730" s="98">
        <f t="shared" si="184"/>
        <v>6</v>
      </c>
      <c r="D730" s="99" t="str">
        <f xml:space="preserve"> CONCATENATE("DIGITAL INPUT ", TEXT(TRUNC(((C730 -1) /3), 0), "0"), " - TRIGGER TYPE")</f>
        <v>DIGITAL INPUT 1 - TRIGGER TYPE</v>
      </c>
      <c r="E730" s="100" t="s">
        <v>88</v>
      </c>
      <c r="F730" s="101" t="s">
        <v>1522</v>
      </c>
    </row>
    <row r="731" spans="1:6" ht="21">
      <c r="A731" s="98">
        <f t="shared" si="182"/>
        <v>5383</v>
      </c>
      <c r="B731" s="98">
        <v>21</v>
      </c>
      <c r="C731" s="98">
        <f t="shared" si="184"/>
        <v>7</v>
      </c>
      <c r="D731" s="99" t="str">
        <f xml:space="preserve"> CONCATENATE("DIGITAL INPUT ", TEXT(TRUNC(((C731 -1) /3), 0), "0"), " - MODE")</f>
        <v>DIGITAL INPUT 2 - MODE</v>
      </c>
      <c r="E731" s="100" t="s">
        <v>88</v>
      </c>
      <c r="F731" s="101" t="s">
        <v>1532</v>
      </c>
    </row>
    <row r="732" spans="1:6" ht="21">
      <c r="A732" s="98">
        <f t="shared" si="182"/>
        <v>5384</v>
      </c>
      <c r="B732" s="98">
        <v>21</v>
      </c>
      <c r="C732" s="98">
        <f t="shared" si="184"/>
        <v>8</v>
      </c>
      <c r="D732" s="99" t="str">
        <f xml:space="preserve"> CONCATENATE("DIGITAL INPUT ", TEXT(TRUNC(((C732 -1) /3), 0), "0"), " - DEBOUNCING FILTER")</f>
        <v>DIGITAL INPUT 2 - DEBOUNCING FILTER</v>
      </c>
      <c r="E732" s="100" t="s">
        <v>1259</v>
      </c>
      <c r="F732" s="101" t="s">
        <v>1532</v>
      </c>
    </row>
    <row r="733" spans="1:6" ht="21">
      <c r="A733" s="98">
        <f t="shared" si="182"/>
        <v>5385</v>
      </c>
      <c r="B733" s="98">
        <v>21</v>
      </c>
      <c r="C733" s="98">
        <f t="shared" si="184"/>
        <v>9</v>
      </c>
      <c r="D733" s="99" t="str">
        <f xml:space="preserve"> CONCATENATE("DIGITAL INPUT ", TEXT(TRUNC(((C733 -1) /3), 0), "0"), " - TRIGGER TYPE")</f>
        <v>DIGITAL INPUT 2 - TRIGGER TYPE</v>
      </c>
      <c r="E733" s="100" t="s">
        <v>88</v>
      </c>
      <c r="F733" s="101" t="s">
        <v>1522</v>
      </c>
    </row>
    <row r="734" spans="1:6" ht="21">
      <c r="A734" s="98">
        <f t="shared" si="182"/>
        <v>5386</v>
      </c>
      <c r="B734" s="98">
        <v>21</v>
      </c>
      <c r="C734" s="98">
        <f t="shared" si="184"/>
        <v>10</v>
      </c>
      <c r="D734" s="99" t="str">
        <f xml:space="preserve"> CONCATENATE("DIGITAL INPUT ", TEXT(TRUNC(((C734 -1) /3), 0), "0"), " - MODE")</f>
        <v>DIGITAL INPUT 3 - MODE</v>
      </c>
      <c r="E734" s="100" t="s">
        <v>88</v>
      </c>
      <c r="F734" s="101" t="s">
        <v>1532</v>
      </c>
    </row>
    <row r="735" spans="1:6" ht="21">
      <c r="A735" s="98">
        <f t="shared" si="182"/>
        <v>5387</v>
      </c>
      <c r="B735" s="98">
        <v>21</v>
      </c>
      <c r="C735" s="98">
        <f t="shared" si="184"/>
        <v>11</v>
      </c>
      <c r="D735" s="99" t="str">
        <f xml:space="preserve"> CONCATENATE("DIGITAL INPUT ", TEXT(TRUNC(((C735 -1) /3), 0), "0"), " - DEBOUNCING FILTER")</f>
        <v>DIGITAL INPUT 3 - DEBOUNCING FILTER</v>
      </c>
      <c r="E735" s="100" t="s">
        <v>1259</v>
      </c>
      <c r="F735" s="101" t="s">
        <v>1532</v>
      </c>
    </row>
    <row r="736" spans="1:6" ht="21">
      <c r="A736" s="98">
        <f t="shared" si="182"/>
        <v>5388</v>
      </c>
      <c r="B736" s="98">
        <v>21</v>
      </c>
      <c r="C736" s="98">
        <f>C735+1</f>
        <v>12</v>
      </c>
      <c r="D736" s="99" t="str">
        <f xml:space="preserve"> CONCATENATE("DIGITAL INPUT ", TEXT(TRUNC(((C736 -1) /3), 0), "0"), " - TRIGGER TYPE")</f>
        <v>DIGITAL INPUT 3 - TRIGGER TYPE</v>
      </c>
      <c r="E736" s="100" t="s">
        <v>88</v>
      </c>
      <c r="F736" s="101" t="s">
        <v>1522</v>
      </c>
    </row>
    <row r="737" spans="1:6" ht="21">
      <c r="A737" s="98">
        <f t="shared" si="182"/>
        <v>5389</v>
      </c>
      <c r="B737" s="98">
        <v>21</v>
      </c>
      <c r="C737" s="98">
        <f t="shared" si="184"/>
        <v>13</v>
      </c>
      <c r="D737" s="99" t="str">
        <f xml:space="preserve"> CONCATENATE("DIGITAL INPUT ", TEXT(TRUNC(((C737 -1) /3), 0), "0"), " - MODE")</f>
        <v>DIGITAL INPUT 4 - MODE</v>
      </c>
      <c r="E737" s="100" t="s">
        <v>88</v>
      </c>
      <c r="F737" s="101" t="s">
        <v>1532</v>
      </c>
    </row>
    <row r="738" spans="1:6" ht="21">
      <c r="A738" s="98">
        <f t="shared" si="182"/>
        <v>5390</v>
      </c>
      <c r="B738" s="98">
        <v>21</v>
      </c>
      <c r="C738" s="98">
        <f t="shared" si="184"/>
        <v>14</v>
      </c>
      <c r="D738" s="99" t="str">
        <f xml:space="preserve"> CONCATENATE("DIGITAL INPUT ", TEXT(TRUNC(((C738 -1) /3), 0), "0"), " - DEBOUNCING FILTER")</f>
        <v>DIGITAL INPUT 4 - DEBOUNCING FILTER</v>
      </c>
      <c r="E738" s="100" t="s">
        <v>1259</v>
      </c>
      <c r="F738" s="101" t="s">
        <v>1532</v>
      </c>
    </row>
    <row r="739" spans="1:6" ht="21">
      <c r="A739" s="98">
        <f t="shared" si="182"/>
        <v>5391</v>
      </c>
      <c r="B739" s="98">
        <v>21</v>
      </c>
      <c r="C739" s="98">
        <f>C738+1</f>
        <v>15</v>
      </c>
      <c r="D739" s="99" t="str">
        <f xml:space="preserve"> CONCATENATE("DIGITAL INPUT ", TEXT(TRUNC(((C739 -1) /3), 0), "0"), " - TRIGGER TYPE")</f>
        <v>DIGITAL INPUT 4 - TRIGGER TYPE</v>
      </c>
      <c r="E739" s="100" t="s">
        <v>88</v>
      </c>
      <c r="F739" s="101" t="s">
        <v>1522</v>
      </c>
    </row>
    <row r="740" spans="1:6" ht="21">
      <c r="A740" s="98">
        <f t="shared" si="182"/>
        <v>5392</v>
      </c>
      <c r="B740" s="98">
        <v>21</v>
      </c>
      <c r="C740" s="98">
        <f t="shared" si="184"/>
        <v>16</v>
      </c>
      <c r="D740" s="99" t="str">
        <f xml:space="preserve"> CONCATENATE("DIGITAL INPUT ", TEXT(TRUNC(((C740 -1) /3), 0), "0"), " - MODE")</f>
        <v>DIGITAL INPUT 5 - MODE</v>
      </c>
      <c r="E740" s="100" t="s">
        <v>88</v>
      </c>
      <c r="F740" s="101" t="s">
        <v>1532</v>
      </c>
    </row>
    <row r="741" spans="1:6" ht="21">
      <c r="A741" s="98">
        <f t="shared" si="182"/>
        <v>5393</v>
      </c>
      <c r="B741" s="98">
        <v>21</v>
      </c>
      <c r="C741" s="98">
        <f t="shared" si="184"/>
        <v>17</v>
      </c>
      <c r="D741" s="99" t="str">
        <f xml:space="preserve"> CONCATENATE("DIGITAL INPUT ", TEXT(TRUNC(((C741 -1) /3), 0), "0"), " - DEBOUNCING FILTER")</f>
        <v>DIGITAL INPUT 5 - DEBOUNCING FILTER</v>
      </c>
      <c r="E741" s="100" t="s">
        <v>1259</v>
      </c>
      <c r="F741" s="101" t="s">
        <v>1532</v>
      </c>
    </row>
    <row r="742" spans="1:6" ht="21">
      <c r="A742" s="98">
        <f t="shared" si="182"/>
        <v>5394</v>
      </c>
      <c r="B742" s="98">
        <v>21</v>
      </c>
      <c r="C742" s="98">
        <f>C741+1</f>
        <v>18</v>
      </c>
      <c r="D742" s="99" t="str">
        <f xml:space="preserve"> CONCATENATE("DIGITAL INPUT ", TEXT(TRUNC(((C742 -1) /3), 0), "0"), " - TRIGGER TYPE")</f>
        <v>DIGITAL INPUT 5 - TRIGGER TYPE</v>
      </c>
      <c r="E742" s="100" t="s">
        <v>88</v>
      </c>
      <c r="F742" s="101" t="s">
        <v>1522</v>
      </c>
    </row>
    <row r="743" spans="1:6" ht="21">
      <c r="A743" s="98">
        <f t="shared" si="182"/>
        <v>5395</v>
      </c>
      <c r="B743" s="98">
        <v>21</v>
      </c>
      <c r="C743" s="98">
        <f t="shared" si="184"/>
        <v>19</v>
      </c>
      <c r="D743" s="99" t="str">
        <f xml:space="preserve"> CONCATENATE("DIGITAL INPUT ", TEXT(TRUNC(((C743 -1) /3), 0), "0"), " - MODE")</f>
        <v>DIGITAL INPUT 6 - MODE</v>
      </c>
      <c r="E743" s="100" t="s">
        <v>88</v>
      </c>
      <c r="F743" s="101" t="s">
        <v>1532</v>
      </c>
    </row>
    <row r="744" spans="1:6" ht="21">
      <c r="A744" s="98">
        <f t="shared" si="182"/>
        <v>5396</v>
      </c>
      <c r="B744" s="98">
        <v>21</v>
      </c>
      <c r="C744" s="98">
        <f t="shared" si="184"/>
        <v>20</v>
      </c>
      <c r="D744" s="99" t="str">
        <f xml:space="preserve"> CONCATENATE("DIGITAL INPUT ", TEXT(TRUNC(((C744 -1) /3), 0), "0"), " - DEBOUNCING FILTER")</f>
        <v>DIGITAL INPUT 6 - DEBOUNCING FILTER</v>
      </c>
      <c r="E744" s="100" t="s">
        <v>1259</v>
      </c>
      <c r="F744" s="101" t="s">
        <v>1532</v>
      </c>
    </row>
    <row r="745" spans="1:6" ht="21">
      <c r="A745" s="98">
        <f t="shared" si="182"/>
        <v>5397</v>
      </c>
      <c r="B745" s="98">
        <v>21</v>
      </c>
      <c r="C745" s="98">
        <f>C744+1</f>
        <v>21</v>
      </c>
      <c r="D745" s="99" t="str">
        <f xml:space="preserve"> CONCATENATE("DIGITAL INPUT ", TEXT(TRUNC(((C745 -1) /3), 0), "0"), " - TRIGGER TYPE")</f>
        <v>DIGITAL INPUT 6 - TRIGGER TYPE</v>
      </c>
      <c r="E745" s="100" t="s">
        <v>88</v>
      </c>
      <c r="F745" s="101" t="s">
        <v>1522</v>
      </c>
    </row>
    <row r="746" spans="1:6" ht="21">
      <c r="A746" s="98">
        <f t="shared" si="182"/>
        <v>5398</v>
      </c>
      <c r="B746" s="98">
        <v>21</v>
      </c>
      <c r="C746" s="98">
        <f t="shared" si="184"/>
        <v>22</v>
      </c>
      <c r="D746" s="99" t="str">
        <f xml:space="preserve"> CONCATENATE("DIGITAL INPUT ", TEXT(TRUNC(((C746 -1) /3), 0), "0"), " - MODE")</f>
        <v>DIGITAL INPUT 7 - MODE</v>
      </c>
      <c r="E746" s="100" t="s">
        <v>88</v>
      </c>
      <c r="F746" s="101" t="s">
        <v>1532</v>
      </c>
    </row>
    <row r="747" spans="1:6" ht="21">
      <c r="A747" s="98">
        <f t="shared" si="182"/>
        <v>5399</v>
      </c>
      <c r="B747" s="98">
        <v>21</v>
      </c>
      <c r="C747" s="98">
        <f t="shared" si="184"/>
        <v>23</v>
      </c>
      <c r="D747" s="99" t="str">
        <f xml:space="preserve"> CONCATENATE("DIGITAL INPUT ", TEXT(TRUNC(((C747 -1) /3), 0), "0"), " - DEBOUNCING FILTER")</f>
        <v>DIGITAL INPUT 7 - DEBOUNCING FILTER</v>
      </c>
      <c r="E747" s="100" t="s">
        <v>1259</v>
      </c>
      <c r="F747" s="101" t="s">
        <v>1532</v>
      </c>
    </row>
    <row r="748" spans="1:6" ht="21">
      <c r="A748" s="98">
        <f t="shared" si="182"/>
        <v>5400</v>
      </c>
      <c r="B748" s="98">
        <v>21</v>
      </c>
      <c r="C748" s="98">
        <f>C747+1</f>
        <v>24</v>
      </c>
      <c r="D748" s="99" t="str">
        <f xml:space="preserve"> CONCATENATE("DIGITAL INPUT ", TEXT(TRUNC(((C748 -1) /3), 0), "0"), " - TRIGGER TYPE")</f>
        <v>DIGITAL INPUT 7 - TRIGGER TYPE</v>
      </c>
      <c r="E748" s="100" t="s">
        <v>88</v>
      </c>
      <c r="F748" s="101" t="s">
        <v>1522</v>
      </c>
    </row>
    <row r="749" spans="1:6" ht="21">
      <c r="A749" s="98">
        <f t="shared" si="182"/>
        <v>5401</v>
      </c>
      <c r="B749" s="98">
        <v>21</v>
      </c>
      <c r="C749" s="98">
        <f t="shared" si="184"/>
        <v>25</v>
      </c>
      <c r="D749" s="99" t="str">
        <f xml:space="preserve"> CONCATENATE("DIGITAL INPUT ", TEXT(TRUNC(((C749 -1) /3), 0), "0"), " - MODE")</f>
        <v>DIGITAL INPUT 8 - MODE</v>
      </c>
      <c r="E749" s="100" t="s">
        <v>88</v>
      </c>
      <c r="F749" s="101" t="s">
        <v>1532</v>
      </c>
    </row>
    <row r="750" spans="1:6" ht="21">
      <c r="A750" s="98">
        <f t="shared" si="182"/>
        <v>5402</v>
      </c>
      <c r="B750" s="98">
        <v>21</v>
      </c>
      <c r="C750" s="98">
        <f t="shared" si="184"/>
        <v>26</v>
      </c>
      <c r="D750" s="99" t="str">
        <f xml:space="preserve"> CONCATENATE("DIGITAL INPUT ", TEXT(TRUNC(((C750 -1) /3), 0), "0"), " - DEBOUNCING FILTER")</f>
        <v>DIGITAL INPUT 8 - DEBOUNCING FILTER</v>
      </c>
      <c r="E750" s="100" t="s">
        <v>1259</v>
      </c>
      <c r="F750" s="101" t="s">
        <v>1532</v>
      </c>
    </row>
    <row r="751" spans="1:6" ht="21">
      <c r="A751" s="98">
        <f t="shared" si="182"/>
        <v>5403</v>
      </c>
      <c r="B751" s="98">
        <v>21</v>
      </c>
      <c r="C751" s="98">
        <f>C750+1</f>
        <v>27</v>
      </c>
      <c r="D751" s="99" t="str">
        <f xml:space="preserve"> CONCATENATE("DIGITAL INPUT ", TEXT(TRUNC(((C751 -1) /3), 0), "0"), " - TRIGGER TYPE")</f>
        <v>DIGITAL INPUT 8 - TRIGGER TYPE</v>
      </c>
      <c r="E751" s="100" t="s">
        <v>88</v>
      </c>
      <c r="F751" s="101" t="s">
        <v>1522</v>
      </c>
    </row>
    <row r="752" spans="1:6" ht="21">
      <c r="A752" s="98">
        <f t="shared" si="182"/>
        <v>5404</v>
      </c>
      <c r="B752" s="98">
        <v>21</v>
      </c>
      <c r="C752" s="98">
        <f t="shared" si="184"/>
        <v>28</v>
      </c>
      <c r="D752" s="99" t="str">
        <f xml:space="preserve"> CONCATENATE("DIGITAL INPUT ", TEXT(TRUNC(((C752 -1) /3), 0), "0"), " - MODE")</f>
        <v>DIGITAL INPUT 9 - MODE</v>
      </c>
      <c r="E752" s="100" t="s">
        <v>88</v>
      </c>
      <c r="F752" s="101" t="s">
        <v>1532</v>
      </c>
    </row>
    <row r="753" spans="1:6" ht="21">
      <c r="A753" s="98">
        <f t="shared" si="182"/>
        <v>5405</v>
      </c>
      <c r="B753" s="98">
        <v>21</v>
      </c>
      <c r="C753" s="98">
        <f t="shared" si="184"/>
        <v>29</v>
      </c>
      <c r="D753" s="99" t="str">
        <f xml:space="preserve"> CONCATENATE("DIGITAL INPUT ", TEXT(TRUNC(((C753 -1) /3), 0), "0"), " - DEBOUNCING FILTER")</f>
        <v>DIGITAL INPUT 9 - DEBOUNCING FILTER</v>
      </c>
      <c r="E753" s="100" t="s">
        <v>1259</v>
      </c>
      <c r="F753" s="101" t="s">
        <v>1532</v>
      </c>
    </row>
    <row r="754" spans="1:6" ht="21">
      <c r="A754" s="98">
        <f t="shared" si="182"/>
        <v>5406</v>
      </c>
      <c r="B754" s="98">
        <v>21</v>
      </c>
      <c r="C754" s="98">
        <f>C753+1</f>
        <v>30</v>
      </c>
      <c r="D754" s="99" t="str">
        <f xml:space="preserve"> CONCATENATE("DIGITAL INPUT ", TEXT(TRUNC(((C754 -1) /3), 0), "0"), " - TRIGGER TYPE")</f>
        <v>DIGITAL INPUT 9 - TRIGGER TYPE</v>
      </c>
      <c r="E754" s="100" t="s">
        <v>88</v>
      </c>
      <c r="F754" s="101" t="s">
        <v>1522</v>
      </c>
    </row>
    <row r="755" spans="1:6" ht="21">
      <c r="A755" s="98">
        <f t="shared" si="182"/>
        <v>5407</v>
      </c>
      <c r="B755" s="98">
        <v>21</v>
      </c>
      <c r="C755" s="98">
        <f t="shared" si="184"/>
        <v>31</v>
      </c>
      <c r="D755" s="99" t="str">
        <f xml:space="preserve"> CONCATENATE("DIGITAL INPUT ", TEXT(TRUNC(((C755 -1) /3), 0), "0"), " - MODE")</f>
        <v>DIGITAL INPUT 10 - MODE</v>
      </c>
      <c r="E755" s="100" t="s">
        <v>88</v>
      </c>
      <c r="F755" s="101" t="s">
        <v>1532</v>
      </c>
    </row>
    <row r="756" spans="1:6" ht="21">
      <c r="A756" s="98">
        <f t="shared" si="182"/>
        <v>5408</v>
      </c>
      <c r="B756" s="98">
        <v>21</v>
      </c>
      <c r="C756" s="98">
        <f t="shared" si="184"/>
        <v>32</v>
      </c>
      <c r="D756" s="99" t="str">
        <f xml:space="preserve"> CONCATENATE("DIGITAL INPUT ", TEXT(TRUNC(((C756 -1) /3), 0), "0"), " - DEBOUNCING FILTER")</f>
        <v>DIGITAL INPUT 10 - DEBOUNCING FILTER</v>
      </c>
      <c r="E756" s="100" t="s">
        <v>1259</v>
      </c>
      <c r="F756" s="101" t="s">
        <v>1532</v>
      </c>
    </row>
    <row r="757" spans="1:6" ht="21">
      <c r="A757" s="98">
        <f t="shared" si="182"/>
        <v>5409</v>
      </c>
      <c r="B757" s="98">
        <v>21</v>
      </c>
      <c r="C757" s="98">
        <f>C756+1</f>
        <v>33</v>
      </c>
      <c r="D757" s="99" t="str">
        <f xml:space="preserve"> CONCATENATE("DIGITAL INPUT ", TEXT(TRUNC(((C757 -1) /3), 0), "0"), " - TRIGGER TYPE")</f>
        <v>DIGITAL INPUT 10 - TRIGGER TYPE</v>
      </c>
      <c r="E757" s="100" t="s">
        <v>88</v>
      </c>
      <c r="F757" s="101" t="s">
        <v>1522</v>
      </c>
    </row>
    <row r="758" spans="1:6" ht="21">
      <c r="A758" s="98">
        <f t="shared" si="182"/>
        <v>5410</v>
      </c>
      <c r="B758" s="98">
        <v>21</v>
      </c>
      <c r="C758" s="98">
        <f t="shared" si="184"/>
        <v>34</v>
      </c>
      <c r="D758" s="99" t="str">
        <f xml:space="preserve"> CONCATENATE("DIGITAL INPUT ", TEXT(TRUNC(((C758 -1) /3), 0), "0"), " - MODE")</f>
        <v>DIGITAL INPUT 11 - MODE</v>
      </c>
      <c r="E758" s="100" t="s">
        <v>88</v>
      </c>
      <c r="F758" s="101" t="s">
        <v>1532</v>
      </c>
    </row>
    <row r="759" spans="1:6" ht="21">
      <c r="A759" s="98">
        <f t="shared" si="182"/>
        <v>5411</v>
      </c>
      <c r="B759" s="98">
        <v>21</v>
      </c>
      <c r="C759" s="98">
        <f t="shared" si="184"/>
        <v>35</v>
      </c>
      <c r="D759" s="99" t="str">
        <f xml:space="preserve"> CONCATENATE("DIGITAL INPUT ", TEXT(TRUNC(((C759 -1) /3), 0), "0"), " - DEBOUNCING FILTER")</f>
        <v>DIGITAL INPUT 11 - DEBOUNCING FILTER</v>
      </c>
      <c r="E759" s="100" t="s">
        <v>1259</v>
      </c>
      <c r="F759" s="101" t="s">
        <v>1532</v>
      </c>
    </row>
    <row r="760" spans="1:6" ht="21">
      <c r="A760" s="98">
        <f t="shared" si="182"/>
        <v>5412</v>
      </c>
      <c r="B760" s="98">
        <v>21</v>
      </c>
      <c r="C760" s="98">
        <f>C759+1</f>
        <v>36</v>
      </c>
      <c r="D760" s="99" t="str">
        <f xml:space="preserve"> CONCATENATE("DIGITAL INPUT ", TEXT(TRUNC(((C760 -1) /3), 0), "0"), " - TRIGGER TYPE")</f>
        <v>DIGITAL INPUT 11 - TRIGGER TYPE</v>
      </c>
      <c r="E760" s="100" t="s">
        <v>88</v>
      </c>
      <c r="F760" s="101" t="s">
        <v>1522</v>
      </c>
    </row>
    <row r="761" spans="1:6" ht="21">
      <c r="A761" s="98">
        <f t="shared" si="182"/>
        <v>5413</v>
      </c>
      <c r="B761" s="98">
        <v>21</v>
      </c>
      <c r="C761" s="98">
        <f t="shared" si="184"/>
        <v>37</v>
      </c>
      <c r="D761" s="99" t="str">
        <f xml:space="preserve"> CONCATENATE("DIGITAL INPUT ", TEXT(TRUNC(((C761 -1) /3), 0), "0"), " - MODE")</f>
        <v>DIGITAL INPUT 12 - MODE</v>
      </c>
      <c r="E761" s="100" t="s">
        <v>88</v>
      </c>
      <c r="F761" s="101" t="s">
        <v>1532</v>
      </c>
    </row>
    <row r="762" spans="1:6" ht="21">
      <c r="A762" s="98">
        <f t="shared" si="182"/>
        <v>5414</v>
      </c>
      <c r="B762" s="98">
        <v>21</v>
      </c>
      <c r="C762" s="98">
        <f t="shared" si="184"/>
        <v>38</v>
      </c>
      <c r="D762" s="99" t="str">
        <f xml:space="preserve"> CONCATENATE("DIGITAL INPUT ", TEXT(TRUNC(((C762 -1) /3), 0), "0"), " - DEBOUNCING FILTER")</f>
        <v>DIGITAL INPUT 12 - DEBOUNCING FILTER</v>
      </c>
      <c r="E762" s="100" t="s">
        <v>1259</v>
      </c>
      <c r="F762" s="101" t="s">
        <v>1532</v>
      </c>
    </row>
    <row r="763" spans="1:6" ht="21">
      <c r="A763" s="98">
        <f t="shared" si="182"/>
        <v>5415</v>
      </c>
      <c r="B763" s="98">
        <v>21</v>
      </c>
      <c r="C763" s="98">
        <f>C762+1</f>
        <v>39</v>
      </c>
      <c r="D763" s="99" t="str">
        <f xml:space="preserve"> CONCATENATE("DIGITAL INPUT ", TEXT(TRUNC(((C763 -1) /3), 0), "0"), " - TRIGGER TYPE")</f>
        <v>DIGITAL INPUT 12 - TRIGGER TYPE</v>
      </c>
      <c r="E763" s="100" t="s">
        <v>88</v>
      </c>
      <c r="F763" s="101" t="s">
        <v>1522</v>
      </c>
    </row>
    <row r="764" spans="1:6" ht="21">
      <c r="A764" s="98">
        <f t="shared" si="182"/>
        <v>5416</v>
      </c>
      <c r="B764" s="98">
        <v>21</v>
      </c>
      <c r="C764" s="98">
        <f t="shared" si="184"/>
        <v>40</v>
      </c>
      <c r="D764" s="99" t="str">
        <f xml:space="preserve"> CONCATENATE("DIGITAL INPUT ", TEXT(TRUNC(((C764 -1) /3), 0), "0"), " - MODE")</f>
        <v>DIGITAL INPUT 13 - MODE</v>
      </c>
      <c r="E764" s="100" t="s">
        <v>88</v>
      </c>
      <c r="F764" s="101" t="s">
        <v>1532</v>
      </c>
    </row>
    <row r="765" spans="1:6" ht="21">
      <c r="A765" s="98">
        <f t="shared" si="182"/>
        <v>5417</v>
      </c>
      <c r="B765" s="98">
        <v>21</v>
      </c>
      <c r="C765" s="98">
        <f t="shared" si="184"/>
        <v>41</v>
      </c>
      <c r="D765" s="99" t="str">
        <f xml:space="preserve"> CONCATENATE("DIGITAL INPUT ", TEXT(TRUNC(((C765 -1) /3), 0), "0"), " - DEBOUNCING FILTER")</f>
        <v>DIGITAL INPUT 13 - DEBOUNCING FILTER</v>
      </c>
      <c r="E765" s="100" t="s">
        <v>1259</v>
      </c>
      <c r="F765" s="101" t="s">
        <v>1532</v>
      </c>
    </row>
    <row r="766" spans="1:6" ht="21">
      <c r="A766" s="98">
        <f t="shared" si="182"/>
        <v>5418</v>
      </c>
      <c r="B766" s="98">
        <v>21</v>
      </c>
      <c r="C766" s="98">
        <f>C765+1</f>
        <v>42</v>
      </c>
      <c r="D766" s="99" t="str">
        <f xml:space="preserve"> CONCATENATE("DIGITAL INPUT ", TEXT(TRUNC(((C766 -1) /3), 0), "0"), " - TRIGGER TYPE")</f>
        <v>DIGITAL INPUT 13 - TRIGGER TYPE</v>
      </c>
      <c r="E766" s="100" t="s">
        <v>88</v>
      </c>
      <c r="F766" s="101" t="s">
        <v>1522</v>
      </c>
    </row>
    <row r="767" spans="1:6" ht="21">
      <c r="A767" s="98">
        <f t="shared" si="182"/>
        <v>5419</v>
      </c>
      <c r="B767" s="98">
        <v>21</v>
      </c>
      <c r="C767" s="98">
        <f t="shared" si="184"/>
        <v>43</v>
      </c>
      <c r="D767" s="99" t="str">
        <f xml:space="preserve"> CONCATENATE("DIGITAL INPUT ", TEXT(TRUNC(((C767 -1) /3), 0), "0"), " - MODE")</f>
        <v>DIGITAL INPUT 14 - MODE</v>
      </c>
      <c r="E767" s="100" t="s">
        <v>88</v>
      </c>
      <c r="F767" s="101" t="s">
        <v>1532</v>
      </c>
    </row>
    <row r="768" spans="1:6" ht="21">
      <c r="A768" s="98">
        <f t="shared" si="182"/>
        <v>5420</v>
      </c>
      <c r="B768" s="98">
        <v>21</v>
      </c>
      <c r="C768" s="98">
        <f t="shared" si="184"/>
        <v>44</v>
      </c>
      <c r="D768" s="99" t="str">
        <f xml:space="preserve"> CONCATENATE("DIGITAL INPUT ", TEXT(TRUNC(((C768 -1) /3), 0), "0"), " - DEBOUNCING FILTER")</f>
        <v>DIGITAL INPUT 14 - DEBOUNCING FILTER</v>
      </c>
      <c r="E768" s="100" t="s">
        <v>1259</v>
      </c>
      <c r="F768" s="101" t="s">
        <v>1532</v>
      </c>
    </row>
    <row r="769" spans="1:6" ht="21">
      <c r="A769" s="98">
        <f t="shared" si="182"/>
        <v>5421</v>
      </c>
      <c r="B769" s="98">
        <v>21</v>
      </c>
      <c r="C769" s="98">
        <f>C768+1</f>
        <v>45</v>
      </c>
      <c r="D769" s="99" t="str">
        <f xml:space="preserve"> CONCATENATE("DIGITAL INPUT ", TEXT(TRUNC(((C769 -1) /3), 0), "0"), " - TRIGGER TYPE")</f>
        <v>DIGITAL INPUT 14 - TRIGGER TYPE</v>
      </c>
      <c r="E769" s="100" t="s">
        <v>88</v>
      </c>
      <c r="F769" s="101" t="s">
        <v>1522</v>
      </c>
    </row>
    <row r="770" spans="1:6" ht="21">
      <c r="A770" s="98">
        <f t="shared" si="182"/>
        <v>5422</v>
      </c>
      <c r="B770" s="98">
        <v>21</v>
      </c>
      <c r="C770" s="98">
        <f t="shared" si="184"/>
        <v>46</v>
      </c>
      <c r="D770" s="99" t="str">
        <f xml:space="preserve"> CONCATENATE("DIGITAL INPUT ", TEXT(TRUNC(((C770 -1) /3), 0), "0"), " - MODE")</f>
        <v>DIGITAL INPUT 15 - MODE</v>
      </c>
      <c r="E770" s="100" t="s">
        <v>88</v>
      </c>
      <c r="F770" s="101" t="s">
        <v>1532</v>
      </c>
    </row>
    <row r="771" spans="1:6" ht="21">
      <c r="A771" s="98">
        <f t="shared" si="182"/>
        <v>5423</v>
      </c>
      <c r="B771" s="98">
        <v>21</v>
      </c>
      <c r="C771" s="98">
        <f t="shared" si="184"/>
        <v>47</v>
      </c>
      <c r="D771" s="99" t="str">
        <f xml:space="preserve"> CONCATENATE("DIGITAL INPUT ", TEXT(TRUNC(((C771 -1) /3), 0), "0"), " - DEBOUNCING FILTER")</f>
        <v>DIGITAL INPUT 15 - DEBOUNCING FILTER</v>
      </c>
      <c r="E771" s="100" t="s">
        <v>1259</v>
      </c>
      <c r="F771" s="101" t="s">
        <v>1532</v>
      </c>
    </row>
    <row r="772" spans="1:6" ht="21">
      <c r="A772" s="98">
        <f t="shared" si="182"/>
        <v>5424</v>
      </c>
      <c r="B772" s="98">
        <v>21</v>
      </c>
      <c r="C772" s="98">
        <f>C771+1</f>
        <v>48</v>
      </c>
      <c r="D772" s="99" t="str">
        <f xml:space="preserve"> CONCATENATE("DIGITAL INPUT ", TEXT(TRUNC(((C772 -1) /3), 0), "0"), " - TRIGGER TYPE")</f>
        <v>DIGITAL INPUT 15 - TRIGGER TYPE</v>
      </c>
      <c r="E772" s="100" t="s">
        <v>88</v>
      </c>
      <c r="F772" s="101" t="s">
        <v>1522</v>
      </c>
    </row>
    <row r="773" spans="1:6" ht="21">
      <c r="A773" s="98">
        <f t="shared" si="182"/>
        <v>5504</v>
      </c>
      <c r="B773" s="98">
        <v>21</v>
      </c>
      <c r="C773" s="98">
        <v>128</v>
      </c>
      <c r="D773" s="99" t="s">
        <v>1949</v>
      </c>
      <c r="E773" s="100" t="s">
        <v>88</v>
      </c>
      <c r="F773" s="101" t="s">
        <v>1522</v>
      </c>
    </row>
    <row r="774" spans="1:6" ht="21">
      <c r="A774" s="98">
        <f t="shared" si="182"/>
        <v>5505</v>
      </c>
      <c r="B774" s="98">
        <v>21</v>
      </c>
      <c r="C774" s="98">
        <f>C773+1</f>
        <v>129</v>
      </c>
      <c r="D774" s="99" t="str">
        <f xml:space="preserve"> CONCATENATE("DIGITAL OUTPUT ", TEXT(TRUNC(((C774 -129) /3), 0), "0"), " - MODE")</f>
        <v>DIGITAL OUTPUT 0 - MODE</v>
      </c>
      <c r="E774" s="100" t="s">
        <v>88</v>
      </c>
      <c r="F774" s="101" t="s">
        <v>1532</v>
      </c>
    </row>
    <row r="775" spans="1:6" ht="21">
      <c r="A775" s="98">
        <f t="shared" si="182"/>
        <v>5506</v>
      </c>
      <c r="B775" s="98">
        <v>21</v>
      </c>
      <c r="C775" s="98">
        <f t="shared" ref="C775:C821" si="185">C774+1</f>
        <v>130</v>
      </c>
      <c r="D775" s="99" t="str">
        <f xml:space="preserve"> CONCATENATE("DIGITAL OUTPUT ", TEXT(TRUNC(((C775 -129) /3), 0), "0"), " - (reserved 0)")</f>
        <v>DIGITAL OUTPUT 0 - (reserved 0)</v>
      </c>
      <c r="E775" s="100" t="s">
        <v>88</v>
      </c>
      <c r="F775" s="101" t="s">
        <v>1532</v>
      </c>
    </row>
    <row r="776" spans="1:6" ht="21">
      <c r="A776" s="98">
        <f t="shared" si="182"/>
        <v>5507</v>
      </c>
      <c r="B776" s="98">
        <v>21</v>
      </c>
      <c r="C776" s="98">
        <f t="shared" si="185"/>
        <v>131</v>
      </c>
      <c r="D776" s="99" t="str">
        <f xml:space="preserve"> CONCATENATE("DIGITAL OUTPUT ", TEXT(TRUNC(((C776 -129) /3), 0), "0"), " - (reserved 1)")</f>
        <v>DIGITAL OUTPUT 0 - (reserved 1)</v>
      </c>
      <c r="E776" s="100" t="s">
        <v>88</v>
      </c>
      <c r="F776" s="101" t="s">
        <v>1532</v>
      </c>
    </row>
    <row r="777" spans="1:6" ht="21">
      <c r="A777" s="98">
        <f t="shared" si="182"/>
        <v>5508</v>
      </c>
      <c r="B777" s="98">
        <v>21</v>
      </c>
      <c r="C777" s="98">
        <f>C776+1</f>
        <v>132</v>
      </c>
      <c r="D777" s="99" t="str">
        <f t="shared" ref="D777" si="186" xml:space="preserve"> CONCATENATE("DIGITAL OUTPUT ", TEXT(TRUNC(((C777 -129) /3), 0), "0"), " - MODE")</f>
        <v>DIGITAL OUTPUT 1 - MODE</v>
      </c>
      <c r="E777" s="100" t="s">
        <v>88</v>
      </c>
      <c r="F777" s="101" t="s">
        <v>1532</v>
      </c>
    </row>
    <row r="778" spans="1:6" ht="21">
      <c r="A778" s="98">
        <f t="shared" si="182"/>
        <v>5509</v>
      </c>
      <c r="B778" s="98">
        <v>21</v>
      </c>
      <c r="C778" s="98">
        <f t="shared" si="185"/>
        <v>133</v>
      </c>
      <c r="D778" s="99" t="str">
        <f t="shared" ref="D778" si="187" xml:space="preserve"> CONCATENATE("DIGITAL OUTPUT ", TEXT(TRUNC(((C778 -129) /3), 0), "0"), " - (reserved 0)")</f>
        <v>DIGITAL OUTPUT 1 - (reserved 0)</v>
      </c>
      <c r="E778" s="100" t="s">
        <v>88</v>
      </c>
      <c r="F778" s="101" t="s">
        <v>1532</v>
      </c>
    </row>
    <row r="779" spans="1:6" ht="21">
      <c r="A779" s="98">
        <f t="shared" si="182"/>
        <v>5510</v>
      </c>
      <c r="B779" s="98">
        <v>21</v>
      </c>
      <c r="C779" s="98">
        <f t="shared" si="185"/>
        <v>134</v>
      </c>
      <c r="D779" s="99" t="str">
        <f t="shared" ref="D779" si="188" xml:space="preserve"> CONCATENATE("DIGITAL OUTPUT ", TEXT(TRUNC(((C779 -129) /3), 0), "0"), " - (reserved 1)")</f>
        <v>DIGITAL OUTPUT 1 - (reserved 1)</v>
      </c>
      <c r="E779" s="100" t="s">
        <v>88</v>
      </c>
      <c r="F779" s="101" t="s">
        <v>1532</v>
      </c>
    </row>
    <row r="780" spans="1:6" ht="21">
      <c r="A780" s="98">
        <f t="shared" si="182"/>
        <v>5511</v>
      </c>
      <c r="B780" s="98">
        <v>21</v>
      </c>
      <c r="C780" s="98">
        <f>C779+1</f>
        <v>135</v>
      </c>
      <c r="D780" s="99" t="str">
        <f t="shared" ref="D780" si="189" xml:space="preserve"> CONCATENATE("DIGITAL OUTPUT ", TEXT(TRUNC(((C780 -129) /3), 0), "0"), " - MODE")</f>
        <v>DIGITAL OUTPUT 2 - MODE</v>
      </c>
      <c r="E780" s="100" t="s">
        <v>88</v>
      </c>
      <c r="F780" s="101" t="s">
        <v>1532</v>
      </c>
    </row>
    <row r="781" spans="1:6" ht="21">
      <c r="A781" s="98">
        <f t="shared" si="182"/>
        <v>5512</v>
      </c>
      <c r="B781" s="98">
        <v>21</v>
      </c>
      <c r="C781" s="98">
        <f t="shared" si="185"/>
        <v>136</v>
      </c>
      <c r="D781" s="99" t="str">
        <f t="shared" ref="D781" si="190" xml:space="preserve"> CONCATENATE("DIGITAL OUTPUT ", TEXT(TRUNC(((C781 -129) /3), 0), "0"), " - (reserved 0)")</f>
        <v>DIGITAL OUTPUT 2 - (reserved 0)</v>
      </c>
      <c r="E781" s="100" t="s">
        <v>88</v>
      </c>
      <c r="F781" s="101" t="s">
        <v>1532</v>
      </c>
    </row>
    <row r="782" spans="1:6" ht="21">
      <c r="A782" s="98">
        <f t="shared" si="182"/>
        <v>5513</v>
      </c>
      <c r="B782" s="98">
        <v>21</v>
      </c>
      <c r="C782" s="98">
        <f t="shared" si="185"/>
        <v>137</v>
      </c>
      <c r="D782" s="99" t="str">
        <f t="shared" ref="D782" si="191" xml:space="preserve"> CONCATENATE("DIGITAL OUTPUT ", TEXT(TRUNC(((C782 -129) /3), 0), "0"), " - (reserved 1)")</f>
        <v>DIGITAL OUTPUT 2 - (reserved 1)</v>
      </c>
      <c r="E782" s="100" t="s">
        <v>88</v>
      </c>
      <c r="F782" s="101" t="s">
        <v>1532</v>
      </c>
    </row>
    <row r="783" spans="1:6" ht="21">
      <c r="A783" s="98">
        <f t="shared" si="182"/>
        <v>5514</v>
      </c>
      <c r="B783" s="98">
        <v>21</v>
      </c>
      <c r="C783" s="98">
        <f>C782+1</f>
        <v>138</v>
      </c>
      <c r="D783" s="99" t="str">
        <f t="shared" ref="D783" si="192" xml:space="preserve"> CONCATENATE("DIGITAL OUTPUT ", TEXT(TRUNC(((C783 -129) /3), 0), "0"), " - MODE")</f>
        <v>DIGITAL OUTPUT 3 - MODE</v>
      </c>
      <c r="E783" s="100" t="s">
        <v>88</v>
      </c>
      <c r="F783" s="101" t="s">
        <v>1532</v>
      </c>
    </row>
    <row r="784" spans="1:6" ht="21">
      <c r="A784" s="98">
        <f t="shared" si="182"/>
        <v>5515</v>
      </c>
      <c r="B784" s="98">
        <v>21</v>
      </c>
      <c r="C784" s="98">
        <f t="shared" si="185"/>
        <v>139</v>
      </c>
      <c r="D784" s="99" t="str">
        <f t="shared" ref="D784" si="193" xml:space="preserve"> CONCATENATE("DIGITAL OUTPUT ", TEXT(TRUNC(((C784 -129) /3), 0), "0"), " - (reserved 0)")</f>
        <v>DIGITAL OUTPUT 3 - (reserved 0)</v>
      </c>
      <c r="E784" s="100" t="s">
        <v>88</v>
      </c>
      <c r="F784" s="101" t="s">
        <v>1532</v>
      </c>
    </row>
    <row r="785" spans="1:6" ht="21">
      <c r="A785" s="98">
        <f t="shared" si="182"/>
        <v>5516</v>
      </c>
      <c r="B785" s="98">
        <v>21</v>
      </c>
      <c r="C785" s="98">
        <f t="shared" si="185"/>
        <v>140</v>
      </c>
      <c r="D785" s="99" t="str">
        <f t="shared" ref="D785" si="194" xml:space="preserve"> CONCATENATE("DIGITAL OUTPUT ", TEXT(TRUNC(((C785 -129) /3), 0), "0"), " - (reserved 1)")</f>
        <v>DIGITAL OUTPUT 3 - (reserved 1)</v>
      </c>
      <c r="E785" s="100" t="s">
        <v>88</v>
      </c>
      <c r="F785" s="101" t="s">
        <v>1532</v>
      </c>
    </row>
    <row r="786" spans="1:6" ht="21">
      <c r="A786" s="98">
        <f t="shared" ref="A786:A849" si="195">B786*256+C786</f>
        <v>5517</v>
      </c>
      <c r="B786" s="98">
        <v>21</v>
      </c>
      <c r="C786" s="98">
        <f>C785+1</f>
        <v>141</v>
      </c>
      <c r="D786" s="99" t="str">
        <f t="shared" ref="D786" si="196" xml:space="preserve"> CONCATENATE("DIGITAL OUTPUT ", TEXT(TRUNC(((C786 -129) /3), 0), "0"), " - MODE")</f>
        <v>DIGITAL OUTPUT 4 - MODE</v>
      </c>
      <c r="E786" s="100" t="s">
        <v>88</v>
      </c>
      <c r="F786" s="101" t="s">
        <v>1532</v>
      </c>
    </row>
    <row r="787" spans="1:6" ht="21">
      <c r="A787" s="98">
        <f t="shared" si="195"/>
        <v>5518</v>
      </c>
      <c r="B787" s="98">
        <v>21</v>
      </c>
      <c r="C787" s="98">
        <f t="shared" si="185"/>
        <v>142</v>
      </c>
      <c r="D787" s="99" t="str">
        <f t="shared" ref="D787" si="197" xml:space="preserve"> CONCATENATE("DIGITAL OUTPUT ", TEXT(TRUNC(((C787 -129) /3), 0), "0"), " - (reserved 0)")</f>
        <v>DIGITAL OUTPUT 4 - (reserved 0)</v>
      </c>
      <c r="E787" s="100" t="s">
        <v>88</v>
      </c>
      <c r="F787" s="101" t="s">
        <v>1532</v>
      </c>
    </row>
    <row r="788" spans="1:6" ht="21">
      <c r="A788" s="98">
        <f t="shared" si="195"/>
        <v>5519</v>
      </c>
      <c r="B788" s="98">
        <v>21</v>
      </c>
      <c r="C788" s="98">
        <f t="shared" si="185"/>
        <v>143</v>
      </c>
      <c r="D788" s="99" t="str">
        <f t="shared" ref="D788" si="198" xml:space="preserve"> CONCATENATE("DIGITAL OUTPUT ", TEXT(TRUNC(((C788 -129) /3), 0), "0"), " - (reserved 1)")</f>
        <v>DIGITAL OUTPUT 4 - (reserved 1)</v>
      </c>
      <c r="E788" s="100" t="s">
        <v>88</v>
      </c>
      <c r="F788" s="101" t="s">
        <v>1532</v>
      </c>
    </row>
    <row r="789" spans="1:6" ht="21">
      <c r="A789" s="98">
        <f t="shared" si="195"/>
        <v>5520</v>
      </c>
      <c r="B789" s="98">
        <v>21</v>
      </c>
      <c r="C789" s="98">
        <f>C788+1</f>
        <v>144</v>
      </c>
      <c r="D789" s="99" t="str">
        <f t="shared" ref="D789" si="199" xml:space="preserve"> CONCATENATE("DIGITAL OUTPUT ", TEXT(TRUNC(((C789 -129) /3), 0), "0"), " - MODE")</f>
        <v>DIGITAL OUTPUT 5 - MODE</v>
      </c>
      <c r="E789" s="100" t="s">
        <v>88</v>
      </c>
      <c r="F789" s="101" t="s">
        <v>1532</v>
      </c>
    </row>
    <row r="790" spans="1:6" ht="21">
      <c r="A790" s="98">
        <f t="shared" si="195"/>
        <v>5521</v>
      </c>
      <c r="B790" s="98">
        <v>21</v>
      </c>
      <c r="C790" s="98">
        <f t="shared" si="185"/>
        <v>145</v>
      </c>
      <c r="D790" s="99" t="str">
        <f t="shared" ref="D790" si="200" xml:space="preserve"> CONCATENATE("DIGITAL OUTPUT ", TEXT(TRUNC(((C790 -129) /3), 0), "0"), " - (reserved 0)")</f>
        <v>DIGITAL OUTPUT 5 - (reserved 0)</v>
      </c>
      <c r="E790" s="100" t="s">
        <v>88</v>
      </c>
      <c r="F790" s="101" t="s">
        <v>1532</v>
      </c>
    </row>
    <row r="791" spans="1:6" ht="21">
      <c r="A791" s="98">
        <f t="shared" si="195"/>
        <v>5522</v>
      </c>
      <c r="B791" s="98">
        <v>21</v>
      </c>
      <c r="C791" s="98">
        <f t="shared" si="185"/>
        <v>146</v>
      </c>
      <c r="D791" s="99" t="str">
        <f t="shared" ref="D791" si="201" xml:space="preserve"> CONCATENATE("DIGITAL OUTPUT ", TEXT(TRUNC(((C791 -129) /3), 0), "0"), " - (reserved 1)")</f>
        <v>DIGITAL OUTPUT 5 - (reserved 1)</v>
      </c>
      <c r="E791" s="100" t="s">
        <v>88</v>
      </c>
      <c r="F791" s="101" t="s">
        <v>1532</v>
      </c>
    </row>
    <row r="792" spans="1:6" ht="21">
      <c r="A792" s="98">
        <f t="shared" si="195"/>
        <v>5523</v>
      </c>
      <c r="B792" s="98">
        <v>21</v>
      </c>
      <c r="C792" s="98">
        <f>C791+1</f>
        <v>147</v>
      </c>
      <c r="D792" s="99" t="str">
        <f t="shared" ref="D792" si="202" xml:space="preserve"> CONCATENATE("DIGITAL OUTPUT ", TEXT(TRUNC(((C792 -129) /3), 0), "0"), " - MODE")</f>
        <v>DIGITAL OUTPUT 6 - MODE</v>
      </c>
      <c r="E792" s="100" t="s">
        <v>88</v>
      </c>
      <c r="F792" s="101" t="s">
        <v>1532</v>
      </c>
    </row>
    <row r="793" spans="1:6" ht="21">
      <c r="A793" s="98">
        <f t="shared" si="195"/>
        <v>5524</v>
      </c>
      <c r="B793" s="98">
        <v>21</v>
      </c>
      <c r="C793" s="98">
        <f t="shared" si="185"/>
        <v>148</v>
      </c>
      <c r="D793" s="99" t="str">
        <f t="shared" ref="D793" si="203" xml:space="preserve"> CONCATENATE("DIGITAL OUTPUT ", TEXT(TRUNC(((C793 -129) /3), 0), "0"), " - (reserved 0)")</f>
        <v>DIGITAL OUTPUT 6 - (reserved 0)</v>
      </c>
      <c r="E793" s="100" t="s">
        <v>88</v>
      </c>
      <c r="F793" s="101" t="s">
        <v>1532</v>
      </c>
    </row>
    <row r="794" spans="1:6" ht="21">
      <c r="A794" s="98">
        <f t="shared" si="195"/>
        <v>5525</v>
      </c>
      <c r="B794" s="98">
        <v>21</v>
      </c>
      <c r="C794" s="98">
        <f t="shared" si="185"/>
        <v>149</v>
      </c>
      <c r="D794" s="99" t="str">
        <f t="shared" ref="D794" si="204" xml:space="preserve"> CONCATENATE("DIGITAL OUTPUT ", TEXT(TRUNC(((C794 -129) /3), 0), "0"), " - (reserved 1)")</f>
        <v>DIGITAL OUTPUT 6 - (reserved 1)</v>
      </c>
      <c r="E794" s="100" t="s">
        <v>88</v>
      </c>
      <c r="F794" s="101" t="s">
        <v>1532</v>
      </c>
    </row>
    <row r="795" spans="1:6" ht="21">
      <c r="A795" s="98">
        <f t="shared" si="195"/>
        <v>5526</v>
      </c>
      <c r="B795" s="98">
        <v>21</v>
      </c>
      <c r="C795" s="98">
        <f>C794+1</f>
        <v>150</v>
      </c>
      <c r="D795" s="99" t="str">
        <f t="shared" ref="D795" si="205" xml:space="preserve"> CONCATENATE("DIGITAL OUTPUT ", TEXT(TRUNC(((C795 -129) /3), 0), "0"), " - MODE")</f>
        <v>DIGITAL OUTPUT 7 - MODE</v>
      </c>
      <c r="E795" s="100" t="s">
        <v>88</v>
      </c>
      <c r="F795" s="101" t="s">
        <v>1532</v>
      </c>
    </row>
    <row r="796" spans="1:6" ht="21">
      <c r="A796" s="98">
        <f t="shared" si="195"/>
        <v>5527</v>
      </c>
      <c r="B796" s="98">
        <v>21</v>
      </c>
      <c r="C796" s="98">
        <f t="shared" si="185"/>
        <v>151</v>
      </c>
      <c r="D796" s="99" t="str">
        <f t="shared" ref="D796" si="206" xml:space="preserve"> CONCATENATE("DIGITAL OUTPUT ", TEXT(TRUNC(((C796 -129) /3), 0), "0"), " - (reserved 0)")</f>
        <v>DIGITAL OUTPUT 7 - (reserved 0)</v>
      </c>
      <c r="E796" s="100" t="s">
        <v>88</v>
      </c>
      <c r="F796" s="101" t="s">
        <v>1532</v>
      </c>
    </row>
    <row r="797" spans="1:6" ht="21">
      <c r="A797" s="98">
        <f t="shared" si="195"/>
        <v>5528</v>
      </c>
      <c r="B797" s="98">
        <v>21</v>
      </c>
      <c r="C797" s="98">
        <f t="shared" si="185"/>
        <v>152</v>
      </c>
      <c r="D797" s="99" t="str">
        <f t="shared" ref="D797" si="207" xml:space="preserve"> CONCATENATE("DIGITAL OUTPUT ", TEXT(TRUNC(((C797 -129) /3), 0), "0"), " - (reserved 1)")</f>
        <v>DIGITAL OUTPUT 7 - (reserved 1)</v>
      </c>
      <c r="E797" s="100" t="s">
        <v>88</v>
      </c>
      <c r="F797" s="101" t="s">
        <v>1532</v>
      </c>
    </row>
    <row r="798" spans="1:6" ht="21">
      <c r="A798" s="98">
        <f t="shared" si="195"/>
        <v>5529</v>
      </c>
      <c r="B798" s="98">
        <v>21</v>
      </c>
      <c r="C798" s="98">
        <f>C797+1</f>
        <v>153</v>
      </c>
      <c r="D798" s="99" t="str">
        <f t="shared" ref="D798" si="208" xml:space="preserve"> CONCATENATE("DIGITAL OUTPUT ", TEXT(TRUNC(((C798 -129) /3), 0), "0"), " - MODE")</f>
        <v>DIGITAL OUTPUT 8 - MODE</v>
      </c>
      <c r="E798" s="100" t="s">
        <v>88</v>
      </c>
      <c r="F798" s="101" t="s">
        <v>1532</v>
      </c>
    </row>
    <row r="799" spans="1:6" ht="21">
      <c r="A799" s="98">
        <f t="shared" si="195"/>
        <v>5530</v>
      </c>
      <c r="B799" s="98">
        <v>21</v>
      </c>
      <c r="C799" s="98">
        <f t="shared" si="185"/>
        <v>154</v>
      </c>
      <c r="D799" s="99" t="str">
        <f t="shared" ref="D799" si="209" xml:space="preserve"> CONCATENATE("DIGITAL OUTPUT ", TEXT(TRUNC(((C799 -129) /3), 0), "0"), " - (reserved 0)")</f>
        <v>DIGITAL OUTPUT 8 - (reserved 0)</v>
      </c>
      <c r="E799" s="100" t="s">
        <v>88</v>
      </c>
      <c r="F799" s="101" t="s">
        <v>1532</v>
      </c>
    </row>
    <row r="800" spans="1:6" ht="21">
      <c r="A800" s="98">
        <f t="shared" si="195"/>
        <v>5531</v>
      </c>
      <c r="B800" s="98">
        <v>21</v>
      </c>
      <c r="C800" s="98">
        <f t="shared" si="185"/>
        <v>155</v>
      </c>
      <c r="D800" s="99" t="str">
        <f t="shared" ref="D800" si="210" xml:space="preserve"> CONCATENATE("DIGITAL OUTPUT ", TEXT(TRUNC(((C800 -129) /3), 0), "0"), " - (reserved 1)")</f>
        <v>DIGITAL OUTPUT 8 - (reserved 1)</v>
      </c>
      <c r="E800" s="100" t="s">
        <v>88</v>
      </c>
      <c r="F800" s="101" t="s">
        <v>1532</v>
      </c>
    </row>
    <row r="801" spans="1:6" ht="21">
      <c r="A801" s="98">
        <f t="shared" si="195"/>
        <v>5532</v>
      </c>
      <c r="B801" s="98">
        <v>21</v>
      </c>
      <c r="C801" s="98">
        <f>C800+1</f>
        <v>156</v>
      </c>
      <c r="D801" s="99" t="str">
        <f t="shared" ref="D801" si="211" xml:space="preserve"> CONCATENATE("DIGITAL OUTPUT ", TEXT(TRUNC(((C801 -129) /3), 0), "0"), " - MODE")</f>
        <v>DIGITAL OUTPUT 9 - MODE</v>
      </c>
      <c r="E801" s="100" t="s">
        <v>88</v>
      </c>
      <c r="F801" s="101" t="s">
        <v>1532</v>
      </c>
    </row>
    <row r="802" spans="1:6" ht="21">
      <c r="A802" s="98">
        <f t="shared" si="195"/>
        <v>5533</v>
      </c>
      <c r="B802" s="98">
        <v>21</v>
      </c>
      <c r="C802" s="98">
        <f t="shared" si="185"/>
        <v>157</v>
      </c>
      <c r="D802" s="99" t="str">
        <f t="shared" ref="D802" si="212" xml:space="preserve"> CONCATENATE("DIGITAL OUTPUT ", TEXT(TRUNC(((C802 -129) /3), 0), "0"), " - (reserved 0)")</f>
        <v>DIGITAL OUTPUT 9 - (reserved 0)</v>
      </c>
      <c r="E802" s="100" t="s">
        <v>88</v>
      </c>
      <c r="F802" s="101" t="s">
        <v>1532</v>
      </c>
    </row>
    <row r="803" spans="1:6" ht="21">
      <c r="A803" s="98">
        <f t="shared" si="195"/>
        <v>5534</v>
      </c>
      <c r="B803" s="98">
        <v>21</v>
      </c>
      <c r="C803" s="98">
        <f t="shared" si="185"/>
        <v>158</v>
      </c>
      <c r="D803" s="99" t="str">
        <f t="shared" ref="D803" si="213" xml:space="preserve"> CONCATENATE("DIGITAL OUTPUT ", TEXT(TRUNC(((C803 -129) /3), 0), "0"), " - (reserved 1)")</f>
        <v>DIGITAL OUTPUT 9 - (reserved 1)</v>
      </c>
      <c r="E803" s="100" t="s">
        <v>88</v>
      </c>
      <c r="F803" s="101" t="s">
        <v>1532</v>
      </c>
    </row>
    <row r="804" spans="1:6" ht="21">
      <c r="A804" s="98">
        <f t="shared" si="195"/>
        <v>5535</v>
      </c>
      <c r="B804" s="98">
        <v>21</v>
      </c>
      <c r="C804" s="98">
        <f>C803+1</f>
        <v>159</v>
      </c>
      <c r="D804" s="99" t="str">
        <f t="shared" ref="D804" si="214" xml:space="preserve"> CONCATENATE("DIGITAL OUTPUT ", TEXT(TRUNC(((C804 -129) /3), 0), "0"), " - MODE")</f>
        <v>DIGITAL OUTPUT 10 - MODE</v>
      </c>
      <c r="E804" s="100" t="s">
        <v>88</v>
      </c>
      <c r="F804" s="101" t="s">
        <v>1532</v>
      </c>
    </row>
    <row r="805" spans="1:6" ht="21">
      <c r="A805" s="98">
        <f t="shared" si="195"/>
        <v>5536</v>
      </c>
      <c r="B805" s="98">
        <v>21</v>
      </c>
      <c r="C805" s="98">
        <f t="shared" si="185"/>
        <v>160</v>
      </c>
      <c r="D805" s="99" t="str">
        <f t="shared" ref="D805" si="215" xml:space="preserve"> CONCATENATE("DIGITAL OUTPUT ", TEXT(TRUNC(((C805 -129) /3), 0), "0"), " - (reserved 0)")</f>
        <v>DIGITAL OUTPUT 10 - (reserved 0)</v>
      </c>
      <c r="E805" s="100" t="s">
        <v>88</v>
      </c>
      <c r="F805" s="101" t="s">
        <v>1532</v>
      </c>
    </row>
    <row r="806" spans="1:6" ht="21">
      <c r="A806" s="98">
        <f t="shared" si="195"/>
        <v>5537</v>
      </c>
      <c r="B806" s="98">
        <v>21</v>
      </c>
      <c r="C806" s="98">
        <f t="shared" si="185"/>
        <v>161</v>
      </c>
      <c r="D806" s="99" t="str">
        <f t="shared" ref="D806" si="216" xml:space="preserve"> CONCATENATE("DIGITAL OUTPUT ", TEXT(TRUNC(((C806 -129) /3), 0), "0"), " - (reserved 1)")</f>
        <v>DIGITAL OUTPUT 10 - (reserved 1)</v>
      </c>
      <c r="E806" s="100" t="s">
        <v>88</v>
      </c>
      <c r="F806" s="101" t="s">
        <v>1532</v>
      </c>
    </row>
    <row r="807" spans="1:6" ht="21">
      <c r="A807" s="98">
        <f t="shared" si="195"/>
        <v>5538</v>
      </c>
      <c r="B807" s="98">
        <v>21</v>
      </c>
      <c r="C807" s="98">
        <f>C806+1</f>
        <v>162</v>
      </c>
      <c r="D807" s="99" t="str">
        <f t="shared" ref="D807" si="217" xml:space="preserve"> CONCATENATE("DIGITAL OUTPUT ", TEXT(TRUNC(((C807 -129) /3), 0), "0"), " - MODE")</f>
        <v>DIGITAL OUTPUT 11 - MODE</v>
      </c>
      <c r="E807" s="100" t="s">
        <v>88</v>
      </c>
      <c r="F807" s="101" t="s">
        <v>1532</v>
      </c>
    </row>
    <row r="808" spans="1:6" ht="21">
      <c r="A808" s="98">
        <f t="shared" si="195"/>
        <v>5539</v>
      </c>
      <c r="B808" s="98">
        <v>21</v>
      </c>
      <c r="C808" s="98">
        <f t="shared" si="185"/>
        <v>163</v>
      </c>
      <c r="D808" s="99" t="str">
        <f t="shared" ref="D808" si="218" xml:space="preserve"> CONCATENATE("DIGITAL OUTPUT ", TEXT(TRUNC(((C808 -129) /3), 0), "0"), " - (reserved 0)")</f>
        <v>DIGITAL OUTPUT 11 - (reserved 0)</v>
      </c>
      <c r="E808" s="100" t="s">
        <v>88</v>
      </c>
      <c r="F808" s="101" t="s">
        <v>1532</v>
      </c>
    </row>
    <row r="809" spans="1:6" ht="21">
      <c r="A809" s="98">
        <f t="shared" si="195"/>
        <v>5540</v>
      </c>
      <c r="B809" s="98">
        <v>21</v>
      </c>
      <c r="C809" s="98">
        <f t="shared" si="185"/>
        <v>164</v>
      </c>
      <c r="D809" s="99" t="str">
        <f t="shared" ref="D809" si="219" xml:space="preserve"> CONCATENATE("DIGITAL OUTPUT ", TEXT(TRUNC(((C809 -129) /3), 0), "0"), " - (reserved 1)")</f>
        <v>DIGITAL OUTPUT 11 - (reserved 1)</v>
      </c>
      <c r="E809" s="100" t="s">
        <v>88</v>
      </c>
      <c r="F809" s="101" t="s">
        <v>1532</v>
      </c>
    </row>
    <row r="810" spans="1:6" ht="21">
      <c r="A810" s="98">
        <f t="shared" si="195"/>
        <v>5541</v>
      </c>
      <c r="B810" s="98">
        <v>21</v>
      </c>
      <c r="C810" s="98">
        <f>C809+1</f>
        <v>165</v>
      </c>
      <c r="D810" s="99" t="str">
        <f t="shared" ref="D810" si="220" xml:space="preserve"> CONCATENATE("DIGITAL OUTPUT ", TEXT(TRUNC(((C810 -129) /3), 0), "0"), " - MODE")</f>
        <v>DIGITAL OUTPUT 12 - MODE</v>
      </c>
      <c r="E810" s="100" t="s">
        <v>88</v>
      </c>
      <c r="F810" s="101" t="s">
        <v>1532</v>
      </c>
    </row>
    <row r="811" spans="1:6" ht="21">
      <c r="A811" s="98">
        <f t="shared" si="195"/>
        <v>5542</v>
      </c>
      <c r="B811" s="98">
        <v>21</v>
      </c>
      <c r="C811" s="98">
        <f t="shared" si="185"/>
        <v>166</v>
      </c>
      <c r="D811" s="99" t="str">
        <f t="shared" ref="D811" si="221" xml:space="preserve"> CONCATENATE("DIGITAL OUTPUT ", TEXT(TRUNC(((C811 -129) /3), 0), "0"), " - (reserved 0)")</f>
        <v>DIGITAL OUTPUT 12 - (reserved 0)</v>
      </c>
      <c r="E811" s="100" t="s">
        <v>88</v>
      </c>
      <c r="F811" s="101" t="s">
        <v>1532</v>
      </c>
    </row>
    <row r="812" spans="1:6" ht="21">
      <c r="A812" s="98">
        <f t="shared" si="195"/>
        <v>5543</v>
      </c>
      <c r="B812" s="98">
        <v>21</v>
      </c>
      <c r="C812" s="98">
        <f t="shared" si="185"/>
        <v>167</v>
      </c>
      <c r="D812" s="99" t="str">
        <f t="shared" ref="D812" si="222" xml:space="preserve"> CONCATENATE("DIGITAL OUTPUT ", TEXT(TRUNC(((C812 -129) /3), 0), "0"), " - (reserved 1)")</f>
        <v>DIGITAL OUTPUT 12 - (reserved 1)</v>
      </c>
      <c r="E812" s="100" t="s">
        <v>88</v>
      </c>
      <c r="F812" s="101" t="s">
        <v>1532</v>
      </c>
    </row>
    <row r="813" spans="1:6" ht="21">
      <c r="A813" s="98">
        <f t="shared" si="195"/>
        <v>5544</v>
      </c>
      <c r="B813" s="98">
        <v>21</v>
      </c>
      <c r="C813" s="98">
        <f>C812+1</f>
        <v>168</v>
      </c>
      <c r="D813" s="99" t="str">
        <f t="shared" ref="D813" si="223" xml:space="preserve"> CONCATENATE("DIGITAL OUTPUT ", TEXT(TRUNC(((C813 -129) /3), 0), "0"), " - MODE")</f>
        <v>DIGITAL OUTPUT 13 - MODE</v>
      </c>
      <c r="E813" s="100" t="s">
        <v>88</v>
      </c>
      <c r="F813" s="101" t="s">
        <v>1532</v>
      </c>
    </row>
    <row r="814" spans="1:6" ht="21">
      <c r="A814" s="98">
        <f t="shared" si="195"/>
        <v>5545</v>
      </c>
      <c r="B814" s="98">
        <v>21</v>
      </c>
      <c r="C814" s="98">
        <f t="shared" si="185"/>
        <v>169</v>
      </c>
      <c r="D814" s="99" t="str">
        <f t="shared" ref="D814" si="224" xml:space="preserve"> CONCATENATE("DIGITAL OUTPUT ", TEXT(TRUNC(((C814 -129) /3), 0), "0"), " - (reserved 0)")</f>
        <v>DIGITAL OUTPUT 13 - (reserved 0)</v>
      </c>
      <c r="E814" s="100" t="s">
        <v>88</v>
      </c>
      <c r="F814" s="101" t="s">
        <v>1532</v>
      </c>
    </row>
    <row r="815" spans="1:6" ht="21">
      <c r="A815" s="98">
        <f t="shared" si="195"/>
        <v>5546</v>
      </c>
      <c r="B815" s="98">
        <v>21</v>
      </c>
      <c r="C815" s="98">
        <f t="shared" si="185"/>
        <v>170</v>
      </c>
      <c r="D815" s="99" t="str">
        <f t="shared" ref="D815" si="225" xml:space="preserve"> CONCATENATE("DIGITAL OUTPUT ", TEXT(TRUNC(((C815 -129) /3), 0), "0"), " - (reserved 1)")</f>
        <v>DIGITAL OUTPUT 13 - (reserved 1)</v>
      </c>
      <c r="E815" s="100" t="s">
        <v>88</v>
      </c>
      <c r="F815" s="101" t="s">
        <v>1532</v>
      </c>
    </row>
    <row r="816" spans="1:6" ht="21">
      <c r="A816" s="98">
        <f t="shared" si="195"/>
        <v>5547</v>
      </c>
      <c r="B816" s="98">
        <v>21</v>
      </c>
      <c r="C816" s="98">
        <f>C815+1</f>
        <v>171</v>
      </c>
      <c r="D816" s="99" t="str">
        <f t="shared" ref="D816" si="226" xml:space="preserve"> CONCATENATE("DIGITAL OUTPUT ", TEXT(TRUNC(((C816 -129) /3), 0), "0"), " - MODE")</f>
        <v>DIGITAL OUTPUT 14 - MODE</v>
      </c>
      <c r="E816" s="100" t="s">
        <v>88</v>
      </c>
      <c r="F816" s="101" t="s">
        <v>1532</v>
      </c>
    </row>
    <row r="817" spans="1:6" ht="21">
      <c r="A817" s="98">
        <f t="shared" si="195"/>
        <v>5548</v>
      </c>
      <c r="B817" s="98">
        <v>21</v>
      </c>
      <c r="C817" s="98">
        <f t="shared" si="185"/>
        <v>172</v>
      </c>
      <c r="D817" s="99" t="str">
        <f t="shared" ref="D817" si="227" xml:space="preserve"> CONCATENATE("DIGITAL OUTPUT ", TEXT(TRUNC(((C817 -129) /3), 0), "0"), " - (reserved 0)")</f>
        <v>DIGITAL OUTPUT 14 - (reserved 0)</v>
      </c>
      <c r="E817" s="100" t="s">
        <v>88</v>
      </c>
      <c r="F817" s="101" t="s">
        <v>1532</v>
      </c>
    </row>
    <row r="818" spans="1:6" ht="21">
      <c r="A818" s="98">
        <f t="shared" si="195"/>
        <v>5549</v>
      </c>
      <c r="B818" s="98">
        <v>21</v>
      </c>
      <c r="C818" s="98">
        <f t="shared" si="185"/>
        <v>173</v>
      </c>
      <c r="D818" s="99" t="str">
        <f t="shared" ref="D818" si="228" xml:space="preserve"> CONCATENATE("DIGITAL OUTPUT ", TEXT(TRUNC(((C818 -129) /3), 0), "0"), " - (reserved 1)")</f>
        <v>DIGITAL OUTPUT 14 - (reserved 1)</v>
      </c>
      <c r="E818" s="100" t="s">
        <v>88</v>
      </c>
      <c r="F818" s="101" t="s">
        <v>1532</v>
      </c>
    </row>
    <row r="819" spans="1:6" ht="21">
      <c r="A819" s="98">
        <f t="shared" si="195"/>
        <v>5550</v>
      </c>
      <c r="B819" s="98">
        <v>21</v>
      </c>
      <c r="C819" s="98">
        <f>C818+1</f>
        <v>174</v>
      </c>
      <c r="D819" s="99" t="str">
        <f t="shared" ref="D819" si="229" xml:space="preserve"> CONCATENATE("DIGITAL OUTPUT ", TEXT(TRUNC(((C819 -129) /3), 0), "0"), " - MODE")</f>
        <v>DIGITAL OUTPUT 15 - MODE</v>
      </c>
      <c r="E819" s="100" t="s">
        <v>88</v>
      </c>
      <c r="F819" s="101" t="s">
        <v>1532</v>
      </c>
    </row>
    <row r="820" spans="1:6" ht="21">
      <c r="A820" s="98">
        <f t="shared" si="195"/>
        <v>5551</v>
      </c>
      <c r="B820" s="98">
        <v>21</v>
      </c>
      <c r="C820" s="98">
        <f t="shared" si="185"/>
        <v>175</v>
      </c>
      <c r="D820" s="99" t="str">
        <f t="shared" ref="D820" si="230" xml:space="preserve"> CONCATENATE("DIGITAL OUTPUT ", TEXT(TRUNC(((C820 -129) /3), 0), "0"), " - (reserved 0)")</f>
        <v>DIGITAL OUTPUT 15 - (reserved 0)</v>
      </c>
      <c r="E820" s="100" t="s">
        <v>88</v>
      </c>
      <c r="F820" s="101" t="s">
        <v>1532</v>
      </c>
    </row>
    <row r="821" spans="1:6" ht="21">
      <c r="A821" s="98">
        <f t="shared" si="195"/>
        <v>5552</v>
      </c>
      <c r="B821" s="98">
        <v>21</v>
      </c>
      <c r="C821" s="98">
        <f t="shared" si="185"/>
        <v>176</v>
      </c>
      <c r="D821" s="99" t="str">
        <f t="shared" ref="D821" si="231" xml:space="preserve"> CONCATENATE("DIGITAL OUTPUT ", TEXT(TRUNC(((C821 -129) /3), 0), "0"), " - (reserved 1)")</f>
        <v>DIGITAL OUTPUT 15 - (reserved 1)</v>
      </c>
      <c r="E821" s="100" t="s">
        <v>88</v>
      </c>
      <c r="F821" s="101" t="s">
        <v>1532</v>
      </c>
    </row>
    <row r="822" spans="1:6" ht="21">
      <c r="A822" s="102">
        <f t="shared" si="195"/>
        <v>5632</v>
      </c>
      <c r="B822" s="102">
        <v>22</v>
      </c>
      <c r="C822" s="102">
        <v>0</v>
      </c>
      <c r="D822" s="103" t="s">
        <v>1950</v>
      </c>
      <c r="E822" s="104" t="s">
        <v>88</v>
      </c>
      <c r="F822" s="105" t="s">
        <v>1522</v>
      </c>
    </row>
    <row r="823" spans="1:6" ht="21">
      <c r="A823" s="102">
        <f t="shared" si="195"/>
        <v>5633</v>
      </c>
      <c r="B823" s="102">
        <v>22</v>
      </c>
      <c r="C823" s="102">
        <f t="shared" ref="C823:C826" si="232">C822+1</f>
        <v>1</v>
      </c>
      <c r="D823" s="103" t="s">
        <v>1951</v>
      </c>
      <c r="E823" s="104" t="s">
        <v>88</v>
      </c>
      <c r="F823" s="105" t="s">
        <v>1532</v>
      </c>
    </row>
    <row r="824" spans="1:6" ht="21">
      <c r="A824" s="102">
        <f t="shared" si="195"/>
        <v>5634</v>
      </c>
      <c r="B824" s="102">
        <v>22</v>
      </c>
      <c r="C824" s="102">
        <f t="shared" si="232"/>
        <v>2</v>
      </c>
      <c r="D824" s="103" t="s">
        <v>1952</v>
      </c>
      <c r="E824" s="104" t="s">
        <v>88</v>
      </c>
      <c r="F824" s="105" t="s">
        <v>1525</v>
      </c>
    </row>
    <row r="825" spans="1:6" ht="21">
      <c r="A825" s="102">
        <f t="shared" si="195"/>
        <v>5635</v>
      </c>
      <c r="B825" s="102">
        <v>22</v>
      </c>
      <c r="C825" s="102">
        <f t="shared" si="232"/>
        <v>3</v>
      </c>
      <c r="D825" s="103" t="s">
        <v>1953</v>
      </c>
      <c r="E825" s="104" t="s">
        <v>1259</v>
      </c>
      <c r="F825" s="105" t="s">
        <v>1532</v>
      </c>
    </row>
    <row r="826" spans="1:6" ht="21">
      <c r="A826" s="102">
        <f t="shared" si="195"/>
        <v>5636</v>
      </c>
      <c r="B826" s="102">
        <v>22</v>
      </c>
      <c r="C826" s="102">
        <f t="shared" si="232"/>
        <v>4</v>
      </c>
      <c r="D826" s="103" t="s">
        <v>1954</v>
      </c>
      <c r="E826" s="104" t="s">
        <v>88</v>
      </c>
      <c r="F826" s="105" t="s">
        <v>1532</v>
      </c>
    </row>
    <row r="827" spans="1:6" ht="21">
      <c r="A827" s="106">
        <f t="shared" si="195"/>
        <v>5888</v>
      </c>
      <c r="B827" s="106">
        <v>23</v>
      </c>
      <c r="C827" s="106">
        <v>0</v>
      </c>
      <c r="D827" s="107" t="s">
        <v>1955</v>
      </c>
      <c r="E827" s="108" t="s">
        <v>88</v>
      </c>
      <c r="F827" s="109" t="s">
        <v>1522</v>
      </c>
    </row>
    <row r="828" spans="1:6" ht="21">
      <c r="A828" s="106">
        <f t="shared" si="195"/>
        <v>5889</v>
      </c>
      <c r="B828" s="106">
        <v>23</v>
      </c>
      <c r="C828" s="110">
        <f t="shared" ref="C828:C836" si="233">C827+1</f>
        <v>1</v>
      </c>
      <c r="D828" s="107" t="s">
        <v>1956</v>
      </c>
      <c r="E828" s="108" t="s">
        <v>88</v>
      </c>
      <c r="F828" s="109" t="s">
        <v>1532</v>
      </c>
    </row>
    <row r="829" spans="1:6" ht="21">
      <c r="A829" s="106">
        <f t="shared" si="195"/>
        <v>5890</v>
      </c>
      <c r="B829" s="106">
        <v>23</v>
      </c>
      <c r="C829" s="110">
        <f t="shared" si="233"/>
        <v>2</v>
      </c>
      <c r="D829" s="107" t="s">
        <v>1957</v>
      </c>
      <c r="E829" s="108" t="s">
        <v>88</v>
      </c>
      <c r="F829" s="109" t="s">
        <v>1525</v>
      </c>
    </row>
    <row r="830" spans="1:6" ht="21">
      <c r="A830" s="106">
        <f t="shared" si="195"/>
        <v>5891</v>
      </c>
      <c r="B830" s="106">
        <v>23</v>
      </c>
      <c r="C830" s="110">
        <f t="shared" si="233"/>
        <v>3</v>
      </c>
      <c r="D830" s="107" t="s">
        <v>1958</v>
      </c>
      <c r="E830" s="108" t="s">
        <v>1259</v>
      </c>
      <c r="F830" s="109" t="s">
        <v>1532</v>
      </c>
    </row>
    <row r="831" spans="1:6" ht="21">
      <c r="A831" s="106">
        <f t="shared" si="195"/>
        <v>5892</v>
      </c>
      <c r="B831" s="106">
        <v>23</v>
      </c>
      <c r="C831" s="110">
        <f t="shared" si="233"/>
        <v>4</v>
      </c>
      <c r="D831" s="107" t="s">
        <v>1959</v>
      </c>
      <c r="E831" s="108" t="s">
        <v>88</v>
      </c>
      <c r="F831" s="109" t="s">
        <v>1532</v>
      </c>
    </row>
    <row r="832" spans="1:6" ht="21">
      <c r="A832" s="106">
        <f t="shared" si="195"/>
        <v>5893</v>
      </c>
      <c r="B832" s="106">
        <v>23</v>
      </c>
      <c r="C832" s="110">
        <f t="shared" si="233"/>
        <v>5</v>
      </c>
      <c r="D832" s="107" t="s">
        <v>1960</v>
      </c>
      <c r="E832" s="108" t="s">
        <v>88</v>
      </c>
      <c r="F832" s="109" t="s">
        <v>1525</v>
      </c>
    </row>
    <row r="833" spans="1:6" ht="21">
      <c r="A833" s="106">
        <f t="shared" si="195"/>
        <v>5894</v>
      </c>
      <c r="B833" s="106">
        <v>23</v>
      </c>
      <c r="C833" s="110">
        <f t="shared" si="233"/>
        <v>6</v>
      </c>
      <c r="D833" s="107" t="s">
        <v>1961</v>
      </c>
      <c r="E833" s="108" t="s">
        <v>88</v>
      </c>
      <c r="F833" s="109" t="s">
        <v>1525</v>
      </c>
    </row>
    <row r="834" spans="1:6" ht="21">
      <c r="A834" s="106">
        <f t="shared" si="195"/>
        <v>5895</v>
      </c>
      <c r="B834" s="106">
        <v>23</v>
      </c>
      <c r="C834" s="110">
        <f t="shared" si="233"/>
        <v>7</v>
      </c>
      <c r="D834" s="107" t="s">
        <v>1962</v>
      </c>
      <c r="E834" s="108" t="s">
        <v>88</v>
      </c>
      <c r="F834" s="109" t="s">
        <v>1525</v>
      </c>
    </row>
    <row r="835" spans="1:6" ht="21">
      <c r="A835" s="106">
        <f t="shared" si="195"/>
        <v>5896</v>
      </c>
      <c r="B835" s="106">
        <v>23</v>
      </c>
      <c r="C835" s="110">
        <f t="shared" si="233"/>
        <v>8</v>
      </c>
      <c r="D835" s="107" t="s">
        <v>1963</v>
      </c>
      <c r="E835" s="108" t="s">
        <v>88</v>
      </c>
      <c r="F835" s="109" t="s">
        <v>1525</v>
      </c>
    </row>
    <row r="836" spans="1:6" ht="21">
      <c r="A836" s="106">
        <f t="shared" si="195"/>
        <v>5897</v>
      </c>
      <c r="B836" s="106">
        <v>23</v>
      </c>
      <c r="C836" s="110">
        <f t="shared" si="233"/>
        <v>9</v>
      </c>
      <c r="D836" s="107" t="s">
        <v>1964</v>
      </c>
      <c r="E836" s="108" t="s">
        <v>1259</v>
      </c>
      <c r="F836" s="109" t="s">
        <v>1532</v>
      </c>
    </row>
    <row r="837" spans="1:6" ht="21">
      <c r="A837" s="106">
        <f t="shared" si="195"/>
        <v>5908</v>
      </c>
      <c r="B837" s="106">
        <v>23</v>
      </c>
      <c r="C837" s="106">
        <v>20</v>
      </c>
      <c r="D837" s="111" t="s">
        <v>1965</v>
      </c>
      <c r="E837" s="108" t="s">
        <v>88</v>
      </c>
      <c r="F837" s="106" t="s">
        <v>1525</v>
      </c>
    </row>
    <row r="838" spans="1:6" ht="21">
      <c r="A838" s="106">
        <f t="shared" si="195"/>
        <v>5909</v>
      </c>
      <c r="B838" s="106">
        <v>23</v>
      </c>
      <c r="C838" s="106">
        <v>21</v>
      </c>
      <c r="D838" s="111" t="s">
        <v>1966</v>
      </c>
      <c r="E838" s="106" t="s">
        <v>1315</v>
      </c>
      <c r="F838" s="106" t="s">
        <v>1525</v>
      </c>
    </row>
    <row r="839" spans="1:6" ht="21">
      <c r="A839" s="106">
        <f t="shared" si="195"/>
        <v>6016</v>
      </c>
      <c r="B839" s="106">
        <v>23</v>
      </c>
      <c r="C839" s="106">
        <v>128</v>
      </c>
      <c r="D839" s="111" t="s">
        <v>1967</v>
      </c>
      <c r="E839" s="108" t="s">
        <v>88</v>
      </c>
      <c r="F839" s="106" t="s">
        <v>1525</v>
      </c>
    </row>
    <row r="840" spans="1:6" ht="21">
      <c r="A840" s="106">
        <f t="shared" si="195"/>
        <v>6017</v>
      </c>
      <c r="B840" s="106">
        <v>23</v>
      </c>
      <c r="C840" s="106">
        <v>129</v>
      </c>
      <c r="D840" s="111" t="s">
        <v>1968</v>
      </c>
      <c r="E840" s="108" t="s">
        <v>88</v>
      </c>
      <c r="F840" s="106" t="s">
        <v>1525</v>
      </c>
    </row>
    <row r="841" spans="1:6" ht="21">
      <c r="A841" s="106">
        <f t="shared" si="195"/>
        <v>6018</v>
      </c>
      <c r="B841" s="106">
        <v>23</v>
      </c>
      <c r="C841" s="106">
        <v>130</v>
      </c>
      <c r="D841" s="111" t="s">
        <v>1969</v>
      </c>
      <c r="E841" s="108" t="s">
        <v>88</v>
      </c>
      <c r="F841" s="106" t="s">
        <v>1525</v>
      </c>
    </row>
    <row r="842" spans="1:6" ht="21">
      <c r="A842" s="106">
        <f t="shared" si="195"/>
        <v>6019</v>
      </c>
      <c r="B842" s="106">
        <v>23</v>
      </c>
      <c r="C842" s="106">
        <v>131</v>
      </c>
      <c r="D842" s="111" t="s">
        <v>1970</v>
      </c>
      <c r="E842" s="108" t="s">
        <v>88</v>
      </c>
      <c r="F842" s="106" t="s">
        <v>1525</v>
      </c>
    </row>
    <row r="843" spans="1:6" ht="21">
      <c r="A843" s="106">
        <f t="shared" si="195"/>
        <v>6020</v>
      </c>
      <c r="B843" s="106">
        <v>23</v>
      </c>
      <c r="C843" s="106">
        <v>132</v>
      </c>
      <c r="D843" s="111" t="s">
        <v>1971</v>
      </c>
      <c r="E843" s="108" t="s">
        <v>88</v>
      </c>
      <c r="F843" s="106" t="s">
        <v>1525</v>
      </c>
    </row>
    <row r="844" spans="1:6" ht="21">
      <c r="A844" s="106">
        <f t="shared" si="195"/>
        <v>6021</v>
      </c>
      <c r="B844" s="106">
        <v>23</v>
      </c>
      <c r="C844" s="106">
        <v>133</v>
      </c>
      <c r="D844" s="111" t="s">
        <v>1972</v>
      </c>
      <c r="E844" s="108" t="s">
        <v>88</v>
      </c>
      <c r="F844" s="106" t="s">
        <v>1525</v>
      </c>
    </row>
    <row r="845" spans="1:6" ht="21">
      <c r="A845" s="106">
        <f t="shared" si="195"/>
        <v>6022</v>
      </c>
      <c r="B845" s="106">
        <v>23</v>
      </c>
      <c r="C845" s="106">
        <v>134</v>
      </c>
      <c r="D845" s="111" t="s">
        <v>1973</v>
      </c>
      <c r="E845" s="108" t="s">
        <v>88</v>
      </c>
      <c r="F845" s="106" t="s">
        <v>1525</v>
      </c>
    </row>
    <row r="846" spans="1:6" ht="21">
      <c r="A846" s="106">
        <f t="shared" si="195"/>
        <v>6023</v>
      </c>
      <c r="B846" s="106">
        <v>23</v>
      </c>
      <c r="C846" s="106">
        <v>135</v>
      </c>
      <c r="D846" s="111" t="s">
        <v>1974</v>
      </c>
      <c r="E846" s="108" t="s">
        <v>88</v>
      </c>
      <c r="F846" s="106" t="s">
        <v>1525</v>
      </c>
    </row>
    <row r="847" spans="1:6" ht="21">
      <c r="A847" s="106">
        <f t="shared" si="195"/>
        <v>6024</v>
      </c>
      <c r="B847" s="106">
        <v>23</v>
      </c>
      <c r="C847" s="106">
        <v>136</v>
      </c>
      <c r="D847" s="111" t="s">
        <v>1975</v>
      </c>
      <c r="E847" s="108" t="s">
        <v>88</v>
      </c>
      <c r="F847" s="106" t="s">
        <v>1525</v>
      </c>
    </row>
    <row r="848" spans="1:6" ht="21">
      <c r="A848" s="106">
        <f t="shared" si="195"/>
        <v>6025</v>
      </c>
      <c r="B848" s="106">
        <v>23</v>
      </c>
      <c r="C848" s="106">
        <v>137</v>
      </c>
      <c r="D848" s="111" t="s">
        <v>1976</v>
      </c>
      <c r="E848" s="108" t="s">
        <v>88</v>
      </c>
      <c r="F848" s="106" t="s">
        <v>1525</v>
      </c>
    </row>
    <row r="849" spans="1:6" ht="21">
      <c r="A849" s="106">
        <f t="shared" si="195"/>
        <v>6026</v>
      </c>
      <c r="B849" s="106">
        <v>23</v>
      </c>
      <c r="C849" s="106">
        <v>138</v>
      </c>
      <c r="D849" s="111" t="s">
        <v>1977</v>
      </c>
      <c r="E849" s="108" t="s">
        <v>88</v>
      </c>
      <c r="F849" s="106" t="s">
        <v>1525</v>
      </c>
    </row>
    <row r="850" spans="1:6" ht="21">
      <c r="A850" s="106">
        <f t="shared" ref="A850:A1045" si="234">B850*256+C850</f>
        <v>6027</v>
      </c>
      <c r="B850" s="106">
        <v>23</v>
      </c>
      <c r="C850" s="106">
        <v>139</v>
      </c>
      <c r="D850" s="111" t="s">
        <v>1978</v>
      </c>
      <c r="E850" s="108" t="s">
        <v>88</v>
      </c>
      <c r="F850" s="106" t="s">
        <v>1525</v>
      </c>
    </row>
    <row r="851" spans="1:6" ht="21">
      <c r="A851" s="106">
        <f t="shared" si="234"/>
        <v>6028</v>
      </c>
      <c r="B851" s="106">
        <v>23</v>
      </c>
      <c r="C851" s="106">
        <v>140</v>
      </c>
      <c r="D851" s="111" t="s">
        <v>1979</v>
      </c>
      <c r="E851" s="108" t="s">
        <v>88</v>
      </c>
      <c r="F851" s="106" t="s">
        <v>1525</v>
      </c>
    </row>
    <row r="852" spans="1:6" ht="21">
      <c r="A852" s="106">
        <f t="shared" si="234"/>
        <v>6029</v>
      </c>
      <c r="B852" s="106">
        <v>23</v>
      </c>
      <c r="C852" s="106">
        <v>141</v>
      </c>
      <c r="D852" s="111" t="s">
        <v>1980</v>
      </c>
      <c r="E852" s="108" t="s">
        <v>88</v>
      </c>
      <c r="F852" s="106" t="s">
        <v>1525</v>
      </c>
    </row>
    <row r="853" spans="1:6" ht="21">
      <c r="A853" s="106">
        <f t="shared" si="234"/>
        <v>6030</v>
      </c>
      <c r="B853" s="106">
        <v>23</v>
      </c>
      <c r="C853" s="106">
        <v>142</v>
      </c>
      <c r="D853" s="111" t="s">
        <v>1981</v>
      </c>
      <c r="E853" s="108" t="s">
        <v>88</v>
      </c>
      <c r="F853" s="106" t="s">
        <v>1525</v>
      </c>
    </row>
    <row r="854" spans="1:6" ht="21">
      <c r="A854" s="106">
        <f t="shared" si="234"/>
        <v>6031</v>
      </c>
      <c r="B854" s="106">
        <v>23</v>
      </c>
      <c r="C854" s="106">
        <v>143</v>
      </c>
      <c r="D854" s="111" t="s">
        <v>1982</v>
      </c>
      <c r="E854" s="108" t="s">
        <v>88</v>
      </c>
      <c r="F854" s="106" t="s">
        <v>1525</v>
      </c>
    </row>
    <row r="855" spans="1:6" ht="21">
      <c r="A855" s="106">
        <f t="shared" si="234"/>
        <v>6032</v>
      </c>
      <c r="B855" s="106">
        <v>23</v>
      </c>
      <c r="C855" s="106">
        <v>144</v>
      </c>
      <c r="D855" s="111" t="s">
        <v>1983</v>
      </c>
      <c r="E855" s="108" t="s">
        <v>88</v>
      </c>
      <c r="F855" s="106" t="s">
        <v>1525</v>
      </c>
    </row>
    <row r="856" spans="1:6" ht="21">
      <c r="A856" s="106">
        <f t="shared" si="234"/>
        <v>6033</v>
      </c>
      <c r="B856" s="106">
        <v>23</v>
      </c>
      <c r="C856" s="106">
        <v>145</v>
      </c>
      <c r="D856" s="111" t="s">
        <v>1984</v>
      </c>
      <c r="E856" s="108" t="s">
        <v>88</v>
      </c>
      <c r="F856" s="106" t="s">
        <v>1525</v>
      </c>
    </row>
    <row r="857" spans="1:6" ht="21">
      <c r="A857" s="106">
        <f t="shared" si="234"/>
        <v>6034</v>
      </c>
      <c r="B857" s="106">
        <v>23</v>
      </c>
      <c r="C857" s="106">
        <v>146</v>
      </c>
      <c r="D857" s="111" t="s">
        <v>1985</v>
      </c>
      <c r="E857" s="108" t="s">
        <v>88</v>
      </c>
      <c r="F857" s="106" t="s">
        <v>1525</v>
      </c>
    </row>
    <row r="858" spans="1:6" ht="21">
      <c r="A858" s="106">
        <f t="shared" si="234"/>
        <v>6035</v>
      </c>
      <c r="B858" s="106">
        <v>23</v>
      </c>
      <c r="C858" s="106">
        <v>147</v>
      </c>
      <c r="D858" s="111" t="s">
        <v>1986</v>
      </c>
      <c r="E858" s="108" t="s">
        <v>88</v>
      </c>
      <c r="F858" s="106" t="s">
        <v>1525</v>
      </c>
    </row>
    <row r="859" spans="1:6" ht="21">
      <c r="A859" s="106">
        <f t="shared" si="234"/>
        <v>6036</v>
      </c>
      <c r="B859" s="106">
        <v>23</v>
      </c>
      <c r="C859" s="106">
        <v>148</v>
      </c>
      <c r="D859" s="111" t="s">
        <v>1987</v>
      </c>
      <c r="E859" s="108" t="s">
        <v>88</v>
      </c>
      <c r="F859" s="106" t="s">
        <v>1525</v>
      </c>
    </row>
    <row r="860" spans="1:6" ht="21">
      <c r="A860" s="106">
        <f t="shared" si="234"/>
        <v>6037</v>
      </c>
      <c r="B860" s="106">
        <v>23</v>
      </c>
      <c r="C860" s="106">
        <v>149</v>
      </c>
      <c r="D860" s="111" t="s">
        <v>1988</v>
      </c>
      <c r="E860" s="108" t="s">
        <v>88</v>
      </c>
      <c r="F860" s="106" t="s">
        <v>1525</v>
      </c>
    </row>
    <row r="861" spans="1:6" ht="21">
      <c r="A861" s="106">
        <f t="shared" si="234"/>
        <v>6038</v>
      </c>
      <c r="B861" s="106">
        <v>23</v>
      </c>
      <c r="C861" s="106">
        <v>150</v>
      </c>
      <c r="D861" s="111" t="s">
        <v>1989</v>
      </c>
      <c r="E861" s="108" t="s">
        <v>88</v>
      </c>
      <c r="F861" s="106" t="s">
        <v>1525</v>
      </c>
    </row>
    <row r="862" spans="1:6" ht="21">
      <c r="A862" s="106">
        <f t="shared" si="234"/>
        <v>6039</v>
      </c>
      <c r="B862" s="106">
        <v>23</v>
      </c>
      <c r="C862" s="106">
        <v>151</v>
      </c>
      <c r="D862" s="111" t="s">
        <v>1990</v>
      </c>
      <c r="E862" s="108" t="s">
        <v>88</v>
      </c>
      <c r="F862" s="106" t="s">
        <v>1525</v>
      </c>
    </row>
    <row r="863" spans="1:6" ht="21">
      <c r="A863" s="106">
        <f t="shared" si="234"/>
        <v>6040</v>
      </c>
      <c r="B863" s="106">
        <v>23</v>
      </c>
      <c r="C863" s="106">
        <v>152</v>
      </c>
      <c r="D863" s="111" t="s">
        <v>1991</v>
      </c>
      <c r="E863" s="108" t="s">
        <v>88</v>
      </c>
      <c r="F863" s="106" t="s">
        <v>1525</v>
      </c>
    </row>
    <row r="864" spans="1:6" ht="21">
      <c r="A864" s="106">
        <f t="shared" si="234"/>
        <v>6041</v>
      </c>
      <c r="B864" s="106">
        <v>23</v>
      </c>
      <c r="C864" s="106">
        <v>153</v>
      </c>
      <c r="D864" s="111" t="s">
        <v>1992</v>
      </c>
      <c r="E864" s="108" t="s">
        <v>88</v>
      </c>
      <c r="F864" s="106" t="s">
        <v>1525</v>
      </c>
    </row>
    <row r="865" spans="1:6" ht="21">
      <c r="A865" s="106">
        <f t="shared" si="234"/>
        <v>6042</v>
      </c>
      <c r="B865" s="106">
        <v>23</v>
      </c>
      <c r="C865" s="106">
        <v>154</v>
      </c>
      <c r="D865" s="111" t="s">
        <v>1993</v>
      </c>
      <c r="E865" s="108" t="s">
        <v>88</v>
      </c>
      <c r="F865" s="106" t="s">
        <v>1525</v>
      </c>
    </row>
    <row r="866" spans="1:6" ht="21">
      <c r="A866" s="106">
        <f t="shared" si="234"/>
        <v>6043</v>
      </c>
      <c r="B866" s="106">
        <v>23</v>
      </c>
      <c r="C866" s="106">
        <v>155</v>
      </c>
      <c r="D866" s="111" t="s">
        <v>1994</v>
      </c>
      <c r="E866" s="108" t="s">
        <v>88</v>
      </c>
      <c r="F866" s="106" t="s">
        <v>1525</v>
      </c>
    </row>
    <row r="867" spans="1:6" ht="21">
      <c r="A867" s="106">
        <f t="shared" si="234"/>
        <v>6044</v>
      </c>
      <c r="B867" s="106">
        <v>23</v>
      </c>
      <c r="C867" s="106">
        <v>156</v>
      </c>
      <c r="D867" s="111" t="s">
        <v>1995</v>
      </c>
      <c r="E867" s="108" t="s">
        <v>88</v>
      </c>
      <c r="F867" s="106" t="s">
        <v>1525</v>
      </c>
    </row>
    <row r="868" spans="1:6" ht="21">
      <c r="A868" s="106">
        <f t="shared" si="234"/>
        <v>6045</v>
      </c>
      <c r="B868" s="106">
        <v>23</v>
      </c>
      <c r="C868" s="106">
        <v>157</v>
      </c>
      <c r="D868" s="111" t="s">
        <v>1996</v>
      </c>
      <c r="E868" s="108" t="s">
        <v>88</v>
      </c>
      <c r="F868" s="106" t="s">
        <v>1525</v>
      </c>
    </row>
    <row r="869" spans="1:6" ht="21">
      <c r="A869" s="106">
        <f t="shared" si="234"/>
        <v>6046</v>
      </c>
      <c r="B869" s="106">
        <v>23</v>
      </c>
      <c r="C869" s="106">
        <v>158</v>
      </c>
      <c r="D869" s="111" t="s">
        <v>1997</v>
      </c>
      <c r="E869" s="108" t="s">
        <v>88</v>
      </c>
      <c r="F869" s="106" t="s">
        <v>1525</v>
      </c>
    </row>
    <row r="870" spans="1:6" ht="21">
      <c r="A870" s="106">
        <f t="shared" si="234"/>
        <v>6047</v>
      </c>
      <c r="B870" s="106">
        <v>23</v>
      </c>
      <c r="C870" s="106">
        <v>159</v>
      </c>
      <c r="D870" s="111" t="s">
        <v>1998</v>
      </c>
      <c r="E870" s="108" t="s">
        <v>88</v>
      </c>
      <c r="F870" s="106" t="s">
        <v>1525</v>
      </c>
    </row>
    <row r="871" spans="1:6" ht="21">
      <c r="A871" s="106">
        <f t="shared" si="234"/>
        <v>6048</v>
      </c>
      <c r="B871" s="106">
        <v>23</v>
      </c>
      <c r="C871" s="106">
        <v>160</v>
      </c>
      <c r="D871" s="111" t="s">
        <v>1999</v>
      </c>
      <c r="E871" s="108" t="s">
        <v>88</v>
      </c>
      <c r="F871" s="106" t="s">
        <v>1525</v>
      </c>
    </row>
    <row r="872" spans="1:6" ht="21">
      <c r="A872" s="106">
        <f t="shared" si="234"/>
        <v>6049</v>
      </c>
      <c r="B872" s="106">
        <v>23</v>
      </c>
      <c r="C872" s="106">
        <v>161</v>
      </c>
      <c r="D872" s="111" t="s">
        <v>2000</v>
      </c>
      <c r="E872" s="108" t="s">
        <v>88</v>
      </c>
      <c r="F872" s="106" t="s">
        <v>1525</v>
      </c>
    </row>
    <row r="873" spans="1:6" ht="21">
      <c r="A873" s="106">
        <f t="shared" si="234"/>
        <v>6050</v>
      </c>
      <c r="B873" s="106">
        <v>23</v>
      </c>
      <c r="C873" s="106">
        <v>162</v>
      </c>
      <c r="D873" s="111" t="s">
        <v>2001</v>
      </c>
      <c r="E873" s="108" t="s">
        <v>88</v>
      </c>
      <c r="F873" s="106" t="s">
        <v>1525</v>
      </c>
    </row>
    <row r="874" spans="1:6" ht="21">
      <c r="A874" s="106">
        <f t="shared" si="234"/>
        <v>6051</v>
      </c>
      <c r="B874" s="106">
        <v>23</v>
      </c>
      <c r="C874" s="106">
        <v>163</v>
      </c>
      <c r="D874" s="111" t="s">
        <v>2002</v>
      </c>
      <c r="E874" s="108" t="s">
        <v>88</v>
      </c>
      <c r="F874" s="106" t="s">
        <v>1525</v>
      </c>
    </row>
    <row r="875" spans="1:6" ht="21">
      <c r="A875" s="106">
        <f t="shared" si="234"/>
        <v>6052</v>
      </c>
      <c r="B875" s="106">
        <v>23</v>
      </c>
      <c r="C875" s="106">
        <v>164</v>
      </c>
      <c r="D875" s="111" t="s">
        <v>2003</v>
      </c>
      <c r="E875" s="108" t="s">
        <v>88</v>
      </c>
      <c r="F875" s="106" t="s">
        <v>1525</v>
      </c>
    </row>
    <row r="876" spans="1:6" ht="21">
      <c r="A876" s="106">
        <f t="shared" si="234"/>
        <v>6053</v>
      </c>
      <c r="B876" s="106">
        <v>23</v>
      </c>
      <c r="C876" s="106">
        <v>165</v>
      </c>
      <c r="D876" s="111" t="s">
        <v>2004</v>
      </c>
      <c r="E876" s="108" t="s">
        <v>88</v>
      </c>
      <c r="F876" s="106" t="s">
        <v>1525</v>
      </c>
    </row>
    <row r="877" spans="1:6" ht="21">
      <c r="A877" s="106">
        <f t="shared" si="234"/>
        <v>6054</v>
      </c>
      <c r="B877" s="106">
        <v>23</v>
      </c>
      <c r="C877" s="106">
        <v>166</v>
      </c>
      <c r="D877" s="111" t="s">
        <v>2005</v>
      </c>
      <c r="E877" s="108" t="s">
        <v>88</v>
      </c>
      <c r="F877" s="106" t="s">
        <v>1525</v>
      </c>
    </row>
    <row r="878" spans="1:6" ht="21">
      <c r="A878" s="106">
        <f t="shared" si="234"/>
        <v>6055</v>
      </c>
      <c r="B878" s="106">
        <v>23</v>
      </c>
      <c r="C878" s="106">
        <v>167</v>
      </c>
      <c r="D878" s="111" t="s">
        <v>2006</v>
      </c>
      <c r="E878" s="108" t="s">
        <v>88</v>
      </c>
      <c r="F878" s="106" t="s">
        <v>1525</v>
      </c>
    </row>
    <row r="879" spans="1:6" ht="21">
      <c r="A879" s="106">
        <f t="shared" si="234"/>
        <v>6056</v>
      </c>
      <c r="B879" s="106">
        <v>23</v>
      </c>
      <c r="C879" s="106">
        <v>168</v>
      </c>
      <c r="D879" s="111" t="s">
        <v>2007</v>
      </c>
      <c r="E879" s="108" t="s">
        <v>88</v>
      </c>
      <c r="F879" s="106" t="s">
        <v>1525</v>
      </c>
    </row>
    <row r="880" spans="1:6" ht="21">
      <c r="A880" s="106">
        <f t="shared" si="234"/>
        <v>6057</v>
      </c>
      <c r="B880" s="106">
        <v>23</v>
      </c>
      <c r="C880" s="106">
        <v>169</v>
      </c>
      <c r="D880" s="111" t="s">
        <v>2008</v>
      </c>
      <c r="E880" s="108" t="s">
        <v>88</v>
      </c>
      <c r="F880" s="106" t="s">
        <v>1525</v>
      </c>
    </row>
    <row r="881" spans="1:6" ht="21">
      <c r="A881" s="106">
        <f t="shared" si="234"/>
        <v>6058</v>
      </c>
      <c r="B881" s="106">
        <v>23</v>
      </c>
      <c r="C881" s="106">
        <v>170</v>
      </c>
      <c r="D881" s="111" t="s">
        <v>2009</v>
      </c>
      <c r="E881" s="108" t="s">
        <v>88</v>
      </c>
      <c r="F881" s="106" t="s">
        <v>1525</v>
      </c>
    </row>
    <row r="882" spans="1:6" ht="21">
      <c r="A882" s="106">
        <f t="shared" si="234"/>
        <v>6059</v>
      </c>
      <c r="B882" s="106">
        <v>23</v>
      </c>
      <c r="C882" s="106">
        <v>171</v>
      </c>
      <c r="D882" s="111" t="s">
        <v>2010</v>
      </c>
      <c r="E882" s="108" t="s">
        <v>88</v>
      </c>
      <c r="F882" s="106" t="s">
        <v>1525</v>
      </c>
    </row>
    <row r="883" spans="1:6" ht="21">
      <c r="A883" s="106">
        <f t="shared" si="234"/>
        <v>6060</v>
      </c>
      <c r="B883" s="106">
        <v>23</v>
      </c>
      <c r="C883" s="106">
        <v>172</v>
      </c>
      <c r="D883" s="111" t="s">
        <v>2011</v>
      </c>
      <c r="E883" s="108" t="s">
        <v>88</v>
      </c>
      <c r="F883" s="106" t="s">
        <v>1525</v>
      </c>
    </row>
    <row r="884" spans="1:6" ht="21">
      <c r="A884" s="106">
        <f t="shared" si="234"/>
        <v>6061</v>
      </c>
      <c r="B884" s="106">
        <v>23</v>
      </c>
      <c r="C884" s="106">
        <v>173</v>
      </c>
      <c r="D884" s="111" t="s">
        <v>2012</v>
      </c>
      <c r="E884" s="108" t="s">
        <v>88</v>
      </c>
      <c r="F884" s="106" t="s">
        <v>1525</v>
      </c>
    </row>
    <row r="885" spans="1:6" ht="21">
      <c r="A885" s="106">
        <f t="shared" si="234"/>
        <v>6062</v>
      </c>
      <c r="B885" s="106">
        <v>23</v>
      </c>
      <c r="C885" s="106">
        <v>174</v>
      </c>
      <c r="D885" s="111" t="s">
        <v>2013</v>
      </c>
      <c r="E885" s="108" t="s">
        <v>88</v>
      </c>
      <c r="F885" s="106" t="s">
        <v>1525</v>
      </c>
    </row>
    <row r="886" spans="1:6" ht="21">
      <c r="A886" s="106">
        <f t="shared" si="234"/>
        <v>6063</v>
      </c>
      <c r="B886" s="106">
        <v>23</v>
      </c>
      <c r="C886" s="106">
        <v>175</v>
      </c>
      <c r="D886" s="111" t="s">
        <v>2014</v>
      </c>
      <c r="E886" s="108" t="s">
        <v>88</v>
      </c>
      <c r="F886" s="106" t="s">
        <v>1525</v>
      </c>
    </row>
    <row r="887" spans="1:6" ht="21">
      <c r="A887" s="106">
        <f t="shared" si="234"/>
        <v>6064</v>
      </c>
      <c r="B887" s="106">
        <v>23</v>
      </c>
      <c r="C887" s="106">
        <v>176</v>
      </c>
      <c r="D887" s="111" t="s">
        <v>2015</v>
      </c>
      <c r="E887" s="108" t="s">
        <v>88</v>
      </c>
      <c r="F887" s="106" t="s">
        <v>1525</v>
      </c>
    </row>
    <row r="888" spans="1:6" ht="21">
      <c r="A888" s="106">
        <f t="shared" si="234"/>
        <v>6065</v>
      </c>
      <c r="B888" s="106">
        <v>23</v>
      </c>
      <c r="C888" s="106">
        <v>177</v>
      </c>
      <c r="D888" s="111" t="s">
        <v>2016</v>
      </c>
      <c r="E888" s="108" t="s">
        <v>88</v>
      </c>
      <c r="F888" s="106" t="s">
        <v>1525</v>
      </c>
    </row>
    <row r="889" spans="1:6" ht="21">
      <c r="A889" s="106">
        <f t="shared" si="234"/>
        <v>6066</v>
      </c>
      <c r="B889" s="106">
        <v>23</v>
      </c>
      <c r="C889" s="106">
        <v>178</v>
      </c>
      <c r="D889" s="111" t="s">
        <v>2017</v>
      </c>
      <c r="E889" s="108" t="s">
        <v>88</v>
      </c>
      <c r="F889" s="106" t="s">
        <v>1525</v>
      </c>
    </row>
    <row r="890" spans="1:6" ht="21">
      <c r="A890" s="106">
        <f t="shared" si="234"/>
        <v>6067</v>
      </c>
      <c r="B890" s="106">
        <v>23</v>
      </c>
      <c r="C890" s="106">
        <v>179</v>
      </c>
      <c r="D890" s="111" t="s">
        <v>2018</v>
      </c>
      <c r="E890" s="108" t="s">
        <v>88</v>
      </c>
      <c r="F890" s="106" t="s">
        <v>1525</v>
      </c>
    </row>
    <row r="891" spans="1:6" ht="21">
      <c r="A891" s="106">
        <f t="shared" si="234"/>
        <v>6068</v>
      </c>
      <c r="B891" s="106">
        <v>23</v>
      </c>
      <c r="C891" s="106">
        <v>180</v>
      </c>
      <c r="D891" s="111" t="s">
        <v>2019</v>
      </c>
      <c r="E891" s="108" t="s">
        <v>88</v>
      </c>
      <c r="F891" s="106" t="s">
        <v>1525</v>
      </c>
    </row>
    <row r="892" spans="1:6" ht="21">
      <c r="A892" s="106">
        <f t="shared" si="234"/>
        <v>6069</v>
      </c>
      <c r="B892" s="106">
        <v>23</v>
      </c>
      <c r="C892" s="106">
        <v>181</v>
      </c>
      <c r="D892" s="111" t="s">
        <v>2020</v>
      </c>
      <c r="E892" s="108" t="s">
        <v>88</v>
      </c>
      <c r="F892" s="106" t="s">
        <v>1525</v>
      </c>
    </row>
    <row r="893" spans="1:6" ht="21">
      <c r="A893" s="106">
        <f t="shared" si="234"/>
        <v>6070</v>
      </c>
      <c r="B893" s="106">
        <v>23</v>
      </c>
      <c r="C893" s="106">
        <v>182</v>
      </c>
      <c r="D893" s="111" t="s">
        <v>2021</v>
      </c>
      <c r="E893" s="108" t="s">
        <v>88</v>
      </c>
      <c r="F893" s="106" t="s">
        <v>1525</v>
      </c>
    </row>
    <row r="894" spans="1:6" ht="21">
      <c r="A894" s="106">
        <f t="shared" si="234"/>
        <v>6071</v>
      </c>
      <c r="B894" s="106">
        <v>23</v>
      </c>
      <c r="C894" s="106">
        <v>183</v>
      </c>
      <c r="D894" s="111" t="s">
        <v>2022</v>
      </c>
      <c r="E894" s="108" t="s">
        <v>88</v>
      </c>
      <c r="F894" s="106" t="s">
        <v>1525</v>
      </c>
    </row>
    <row r="895" spans="1:6" ht="21">
      <c r="A895" s="106">
        <f t="shared" si="234"/>
        <v>6072</v>
      </c>
      <c r="B895" s="106">
        <v>23</v>
      </c>
      <c r="C895" s="106">
        <v>184</v>
      </c>
      <c r="D895" s="111" t="s">
        <v>2023</v>
      </c>
      <c r="E895" s="108" t="s">
        <v>88</v>
      </c>
      <c r="F895" s="106" t="s">
        <v>1525</v>
      </c>
    </row>
    <row r="896" spans="1:6" ht="21">
      <c r="A896" s="106">
        <f t="shared" si="234"/>
        <v>6073</v>
      </c>
      <c r="B896" s="106">
        <v>23</v>
      </c>
      <c r="C896" s="106">
        <v>185</v>
      </c>
      <c r="D896" s="111" t="s">
        <v>2024</v>
      </c>
      <c r="E896" s="108" t="s">
        <v>88</v>
      </c>
      <c r="F896" s="106" t="s">
        <v>1525</v>
      </c>
    </row>
    <row r="897" spans="1:6" ht="21">
      <c r="A897" s="106">
        <f t="shared" si="234"/>
        <v>6074</v>
      </c>
      <c r="B897" s="106">
        <v>23</v>
      </c>
      <c r="C897" s="106">
        <v>186</v>
      </c>
      <c r="D897" s="111" t="s">
        <v>2025</v>
      </c>
      <c r="E897" s="108" t="s">
        <v>88</v>
      </c>
      <c r="F897" s="106" t="s">
        <v>1525</v>
      </c>
    </row>
    <row r="898" spans="1:6" ht="21">
      <c r="A898" s="106">
        <f t="shared" si="234"/>
        <v>6075</v>
      </c>
      <c r="B898" s="106">
        <v>23</v>
      </c>
      <c r="C898" s="106">
        <v>187</v>
      </c>
      <c r="D898" s="111" t="s">
        <v>2026</v>
      </c>
      <c r="E898" s="108" t="s">
        <v>88</v>
      </c>
      <c r="F898" s="106" t="s">
        <v>1525</v>
      </c>
    </row>
    <row r="899" spans="1:6" ht="21">
      <c r="A899" s="106">
        <f t="shared" si="234"/>
        <v>6076</v>
      </c>
      <c r="B899" s="106">
        <v>23</v>
      </c>
      <c r="C899" s="106">
        <v>188</v>
      </c>
      <c r="D899" s="111" t="s">
        <v>2027</v>
      </c>
      <c r="E899" s="108" t="s">
        <v>88</v>
      </c>
      <c r="F899" s="106" t="s">
        <v>1525</v>
      </c>
    </row>
    <row r="900" spans="1:6" ht="21">
      <c r="A900" s="106">
        <f t="shared" si="234"/>
        <v>6077</v>
      </c>
      <c r="B900" s="106">
        <v>23</v>
      </c>
      <c r="C900" s="106">
        <v>189</v>
      </c>
      <c r="D900" s="111" t="s">
        <v>2028</v>
      </c>
      <c r="E900" s="108" t="s">
        <v>88</v>
      </c>
      <c r="F900" s="106" t="s">
        <v>1525</v>
      </c>
    </row>
    <row r="901" spans="1:6" ht="21">
      <c r="A901" s="106">
        <f t="shared" si="234"/>
        <v>6078</v>
      </c>
      <c r="B901" s="106">
        <v>23</v>
      </c>
      <c r="C901" s="106">
        <v>190</v>
      </c>
      <c r="D901" s="111" t="s">
        <v>2029</v>
      </c>
      <c r="E901" s="108" t="s">
        <v>88</v>
      </c>
      <c r="F901" s="106" t="s">
        <v>1525</v>
      </c>
    </row>
    <row r="902" spans="1:6" ht="21">
      <c r="A902" s="106">
        <f t="shared" si="234"/>
        <v>6079</v>
      </c>
      <c r="B902" s="106">
        <v>23</v>
      </c>
      <c r="C902" s="106">
        <v>191</v>
      </c>
      <c r="D902" s="111" t="s">
        <v>2030</v>
      </c>
      <c r="E902" s="108" t="s">
        <v>88</v>
      </c>
      <c r="F902" s="106" t="s">
        <v>1525</v>
      </c>
    </row>
    <row r="903" spans="1:6" ht="21">
      <c r="A903" s="106">
        <f t="shared" si="234"/>
        <v>6080</v>
      </c>
      <c r="B903" s="106">
        <v>23</v>
      </c>
      <c r="C903" s="106">
        <v>192</v>
      </c>
      <c r="D903" s="111" t="s">
        <v>2031</v>
      </c>
      <c r="E903" s="108" t="s">
        <v>88</v>
      </c>
      <c r="F903" s="106" t="s">
        <v>1525</v>
      </c>
    </row>
    <row r="904" spans="1:6" ht="21">
      <c r="A904" s="106">
        <f t="shared" si="234"/>
        <v>6081</v>
      </c>
      <c r="B904" s="106">
        <v>23</v>
      </c>
      <c r="C904" s="106">
        <v>193</v>
      </c>
      <c r="D904" s="111" t="s">
        <v>2032</v>
      </c>
      <c r="E904" s="108" t="s">
        <v>88</v>
      </c>
      <c r="F904" s="106" t="s">
        <v>1525</v>
      </c>
    </row>
    <row r="905" spans="1:6" ht="21">
      <c r="A905" s="106">
        <f t="shared" si="234"/>
        <v>6082</v>
      </c>
      <c r="B905" s="106">
        <v>23</v>
      </c>
      <c r="C905" s="106">
        <v>194</v>
      </c>
      <c r="D905" s="111" t="s">
        <v>2033</v>
      </c>
      <c r="E905" s="108" t="s">
        <v>88</v>
      </c>
      <c r="F905" s="106" t="s">
        <v>1525</v>
      </c>
    </row>
    <row r="906" spans="1:6" ht="21">
      <c r="A906" s="106">
        <f t="shared" si="234"/>
        <v>6083</v>
      </c>
      <c r="B906" s="106">
        <v>23</v>
      </c>
      <c r="C906" s="106">
        <v>195</v>
      </c>
      <c r="D906" s="111" t="s">
        <v>2034</v>
      </c>
      <c r="E906" s="108" t="s">
        <v>88</v>
      </c>
      <c r="F906" s="106" t="s">
        <v>1525</v>
      </c>
    </row>
    <row r="907" spans="1:6" ht="21">
      <c r="A907" s="106">
        <f t="shared" si="234"/>
        <v>6084</v>
      </c>
      <c r="B907" s="106">
        <v>23</v>
      </c>
      <c r="C907" s="106">
        <v>196</v>
      </c>
      <c r="D907" s="111" t="s">
        <v>2035</v>
      </c>
      <c r="E907" s="108" t="s">
        <v>88</v>
      </c>
      <c r="F907" s="106" t="s">
        <v>1525</v>
      </c>
    </row>
    <row r="908" spans="1:6" ht="21">
      <c r="A908" s="106">
        <f t="shared" si="234"/>
        <v>6085</v>
      </c>
      <c r="B908" s="106">
        <v>23</v>
      </c>
      <c r="C908" s="106">
        <v>197</v>
      </c>
      <c r="D908" s="111" t="s">
        <v>2036</v>
      </c>
      <c r="E908" s="108" t="s">
        <v>88</v>
      </c>
      <c r="F908" s="106" t="s">
        <v>1525</v>
      </c>
    </row>
    <row r="909" spans="1:6" ht="21">
      <c r="A909" s="106">
        <f t="shared" si="234"/>
        <v>6086</v>
      </c>
      <c r="B909" s="106">
        <v>23</v>
      </c>
      <c r="C909" s="106">
        <v>198</v>
      </c>
      <c r="D909" s="111" t="s">
        <v>2037</v>
      </c>
      <c r="E909" s="108" t="s">
        <v>88</v>
      </c>
      <c r="F909" s="106" t="s">
        <v>1525</v>
      </c>
    </row>
    <row r="910" spans="1:6" ht="21">
      <c r="A910" s="106">
        <f t="shared" si="234"/>
        <v>6087</v>
      </c>
      <c r="B910" s="106">
        <v>23</v>
      </c>
      <c r="C910" s="106">
        <v>199</v>
      </c>
      <c r="D910" s="111" t="s">
        <v>2038</v>
      </c>
      <c r="E910" s="108" t="s">
        <v>88</v>
      </c>
      <c r="F910" s="106" t="s">
        <v>1525</v>
      </c>
    </row>
    <row r="911" spans="1:6" ht="21">
      <c r="A911" s="106">
        <f t="shared" si="234"/>
        <v>6088</v>
      </c>
      <c r="B911" s="106">
        <v>23</v>
      </c>
      <c r="C911" s="106">
        <v>200</v>
      </c>
      <c r="D911" s="111" t="s">
        <v>2039</v>
      </c>
      <c r="E911" s="108" t="s">
        <v>88</v>
      </c>
      <c r="F911" s="106" t="s">
        <v>1525</v>
      </c>
    </row>
    <row r="912" spans="1:6" ht="21">
      <c r="A912" s="106">
        <f t="shared" si="234"/>
        <v>6089</v>
      </c>
      <c r="B912" s="106">
        <v>23</v>
      </c>
      <c r="C912" s="106">
        <v>201</v>
      </c>
      <c r="D912" s="111" t="s">
        <v>2040</v>
      </c>
      <c r="E912" s="108" t="s">
        <v>88</v>
      </c>
      <c r="F912" s="106" t="s">
        <v>1525</v>
      </c>
    </row>
    <row r="913" spans="1:6" ht="21">
      <c r="A913" s="106">
        <f t="shared" si="234"/>
        <v>6090</v>
      </c>
      <c r="B913" s="106">
        <v>23</v>
      </c>
      <c r="C913" s="106">
        <v>202</v>
      </c>
      <c r="D913" s="111" t="s">
        <v>2041</v>
      </c>
      <c r="E913" s="108" t="s">
        <v>88</v>
      </c>
      <c r="F913" s="106" t="s">
        <v>1525</v>
      </c>
    </row>
    <row r="914" spans="1:6" ht="21">
      <c r="A914" s="106">
        <f t="shared" si="234"/>
        <v>6091</v>
      </c>
      <c r="B914" s="106">
        <v>23</v>
      </c>
      <c r="C914" s="106">
        <v>203</v>
      </c>
      <c r="D914" s="111" t="s">
        <v>2042</v>
      </c>
      <c r="E914" s="108" t="s">
        <v>88</v>
      </c>
      <c r="F914" s="106" t="s">
        <v>1525</v>
      </c>
    </row>
    <row r="915" spans="1:6" ht="21">
      <c r="A915" s="106">
        <f t="shared" si="234"/>
        <v>6092</v>
      </c>
      <c r="B915" s="106">
        <v>23</v>
      </c>
      <c r="C915" s="106">
        <v>204</v>
      </c>
      <c r="D915" s="111" t="s">
        <v>2043</v>
      </c>
      <c r="E915" s="108" t="s">
        <v>88</v>
      </c>
      <c r="F915" s="106" t="s">
        <v>1525</v>
      </c>
    </row>
    <row r="916" spans="1:6" ht="21">
      <c r="A916" s="106">
        <f t="shared" si="234"/>
        <v>6093</v>
      </c>
      <c r="B916" s="106">
        <v>23</v>
      </c>
      <c r="C916" s="106">
        <v>205</v>
      </c>
      <c r="D916" s="111" t="s">
        <v>2044</v>
      </c>
      <c r="E916" s="108" t="s">
        <v>88</v>
      </c>
      <c r="F916" s="106" t="s">
        <v>1525</v>
      </c>
    </row>
    <row r="917" spans="1:6" ht="21">
      <c r="A917" s="106">
        <f t="shared" si="234"/>
        <v>6094</v>
      </c>
      <c r="B917" s="106">
        <v>23</v>
      </c>
      <c r="C917" s="106">
        <v>206</v>
      </c>
      <c r="D917" s="111" t="s">
        <v>2045</v>
      </c>
      <c r="E917" s="108" t="s">
        <v>88</v>
      </c>
      <c r="F917" s="106" t="s">
        <v>1525</v>
      </c>
    </row>
    <row r="918" spans="1:6" ht="21">
      <c r="A918" s="106">
        <f t="shared" si="234"/>
        <v>6095</v>
      </c>
      <c r="B918" s="106">
        <v>23</v>
      </c>
      <c r="C918" s="106">
        <v>207</v>
      </c>
      <c r="D918" s="111" t="s">
        <v>2046</v>
      </c>
      <c r="E918" s="108" t="s">
        <v>88</v>
      </c>
      <c r="F918" s="106" t="s">
        <v>1525</v>
      </c>
    </row>
    <row r="919" spans="1:6" ht="21">
      <c r="A919" s="106">
        <f t="shared" si="234"/>
        <v>6096</v>
      </c>
      <c r="B919" s="106">
        <v>23</v>
      </c>
      <c r="C919" s="106">
        <v>208</v>
      </c>
      <c r="D919" s="111" t="s">
        <v>2047</v>
      </c>
      <c r="E919" s="108" t="s">
        <v>88</v>
      </c>
      <c r="F919" s="106" t="s">
        <v>1525</v>
      </c>
    </row>
    <row r="920" spans="1:6" ht="21">
      <c r="A920" s="106">
        <f t="shared" si="234"/>
        <v>6097</v>
      </c>
      <c r="B920" s="106">
        <v>23</v>
      </c>
      <c r="C920" s="106">
        <v>209</v>
      </c>
      <c r="D920" s="111" t="s">
        <v>2048</v>
      </c>
      <c r="E920" s="108" t="s">
        <v>88</v>
      </c>
      <c r="F920" s="106" t="s">
        <v>1525</v>
      </c>
    </row>
    <row r="921" spans="1:6" ht="21">
      <c r="A921" s="106">
        <f t="shared" si="234"/>
        <v>6098</v>
      </c>
      <c r="B921" s="106">
        <v>23</v>
      </c>
      <c r="C921" s="106">
        <v>210</v>
      </c>
      <c r="D921" s="111" t="s">
        <v>2049</v>
      </c>
      <c r="E921" s="108" t="s">
        <v>88</v>
      </c>
      <c r="F921" s="106" t="s">
        <v>1525</v>
      </c>
    </row>
    <row r="922" spans="1:6" ht="21">
      <c r="A922" s="106">
        <f t="shared" si="234"/>
        <v>6099</v>
      </c>
      <c r="B922" s="106">
        <v>23</v>
      </c>
      <c r="C922" s="106">
        <v>211</v>
      </c>
      <c r="D922" s="111" t="s">
        <v>2050</v>
      </c>
      <c r="E922" s="108" t="s">
        <v>88</v>
      </c>
      <c r="F922" s="106" t="s">
        <v>1525</v>
      </c>
    </row>
    <row r="923" spans="1:6" ht="21">
      <c r="A923" s="106">
        <f t="shared" si="234"/>
        <v>6100</v>
      </c>
      <c r="B923" s="106">
        <v>23</v>
      </c>
      <c r="C923" s="106">
        <v>212</v>
      </c>
      <c r="D923" s="111" t="s">
        <v>2051</v>
      </c>
      <c r="E923" s="108" t="s">
        <v>88</v>
      </c>
      <c r="F923" s="106" t="s">
        <v>1525</v>
      </c>
    </row>
    <row r="924" spans="1:6" ht="21">
      <c r="A924" s="106">
        <f t="shared" si="234"/>
        <v>6101</v>
      </c>
      <c r="B924" s="106">
        <v>23</v>
      </c>
      <c r="C924" s="106">
        <v>213</v>
      </c>
      <c r="D924" s="111" t="s">
        <v>2052</v>
      </c>
      <c r="E924" s="108" t="s">
        <v>88</v>
      </c>
      <c r="F924" s="106" t="s">
        <v>1525</v>
      </c>
    </row>
    <row r="925" spans="1:6" ht="21">
      <c r="A925" s="106">
        <f t="shared" si="234"/>
        <v>6102</v>
      </c>
      <c r="B925" s="106">
        <v>23</v>
      </c>
      <c r="C925" s="106">
        <v>214</v>
      </c>
      <c r="D925" s="111" t="s">
        <v>2053</v>
      </c>
      <c r="E925" s="108" t="s">
        <v>88</v>
      </c>
      <c r="F925" s="106" t="s">
        <v>1525</v>
      </c>
    </row>
    <row r="926" spans="1:6" ht="21">
      <c r="A926" s="106">
        <f t="shared" si="234"/>
        <v>6103</v>
      </c>
      <c r="B926" s="106">
        <v>23</v>
      </c>
      <c r="C926" s="106">
        <v>215</v>
      </c>
      <c r="D926" s="111" t="s">
        <v>2054</v>
      </c>
      <c r="E926" s="108" t="s">
        <v>88</v>
      </c>
      <c r="F926" s="106" t="s">
        <v>1525</v>
      </c>
    </row>
    <row r="927" spans="1:6" ht="21">
      <c r="A927" s="106">
        <f t="shared" si="234"/>
        <v>6104</v>
      </c>
      <c r="B927" s="106">
        <v>23</v>
      </c>
      <c r="C927" s="106">
        <v>216</v>
      </c>
      <c r="D927" s="111" t="s">
        <v>2055</v>
      </c>
      <c r="E927" s="108" t="s">
        <v>88</v>
      </c>
      <c r="F927" s="106" t="s">
        <v>1525</v>
      </c>
    </row>
    <row r="928" spans="1:6" ht="21">
      <c r="A928" s="106">
        <f t="shared" si="234"/>
        <v>6105</v>
      </c>
      <c r="B928" s="106">
        <v>23</v>
      </c>
      <c r="C928" s="106">
        <v>217</v>
      </c>
      <c r="D928" s="111" t="s">
        <v>2056</v>
      </c>
      <c r="E928" s="108" t="s">
        <v>88</v>
      </c>
      <c r="F928" s="106" t="s">
        <v>1525</v>
      </c>
    </row>
    <row r="929" spans="1:6" ht="21">
      <c r="A929" s="106">
        <f t="shared" si="234"/>
        <v>6106</v>
      </c>
      <c r="B929" s="106">
        <v>23</v>
      </c>
      <c r="C929" s="106">
        <v>218</v>
      </c>
      <c r="D929" s="111" t="s">
        <v>2057</v>
      </c>
      <c r="E929" s="108" t="s">
        <v>88</v>
      </c>
      <c r="F929" s="106" t="s">
        <v>1525</v>
      </c>
    </row>
    <row r="930" spans="1:6" ht="21">
      <c r="A930" s="106">
        <f t="shared" si="234"/>
        <v>6107</v>
      </c>
      <c r="B930" s="106">
        <v>23</v>
      </c>
      <c r="C930" s="106">
        <v>219</v>
      </c>
      <c r="D930" s="111" t="s">
        <v>2058</v>
      </c>
      <c r="E930" s="108" t="s">
        <v>88</v>
      </c>
      <c r="F930" s="106" t="s">
        <v>1525</v>
      </c>
    </row>
    <row r="931" spans="1:6" ht="21">
      <c r="A931" s="106">
        <f t="shared" si="234"/>
        <v>6108</v>
      </c>
      <c r="B931" s="106">
        <v>23</v>
      </c>
      <c r="C931" s="106">
        <v>220</v>
      </c>
      <c r="D931" s="111" t="s">
        <v>2059</v>
      </c>
      <c r="E931" s="108" t="s">
        <v>88</v>
      </c>
      <c r="F931" s="106" t="s">
        <v>1525</v>
      </c>
    </row>
    <row r="932" spans="1:6" ht="21">
      <c r="A932" s="106">
        <f t="shared" si="234"/>
        <v>6109</v>
      </c>
      <c r="B932" s="106">
        <v>23</v>
      </c>
      <c r="C932" s="106">
        <v>221</v>
      </c>
      <c r="D932" s="111" t="s">
        <v>2060</v>
      </c>
      <c r="E932" s="108" t="s">
        <v>88</v>
      </c>
      <c r="F932" s="106" t="s">
        <v>1525</v>
      </c>
    </row>
    <row r="933" spans="1:6" ht="21">
      <c r="A933" s="106">
        <f t="shared" si="234"/>
        <v>6110</v>
      </c>
      <c r="B933" s="106">
        <v>23</v>
      </c>
      <c r="C933" s="106">
        <v>222</v>
      </c>
      <c r="D933" s="111" t="s">
        <v>2061</v>
      </c>
      <c r="E933" s="108" t="s">
        <v>88</v>
      </c>
      <c r="F933" s="106" t="s">
        <v>1525</v>
      </c>
    </row>
    <row r="934" spans="1:6" ht="21">
      <c r="A934" s="106">
        <f t="shared" si="234"/>
        <v>6111</v>
      </c>
      <c r="B934" s="106">
        <v>23</v>
      </c>
      <c r="C934" s="106">
        <v>223</v>
      </c>
      <c r="D934" s="111" t="s">
        <v>2062</v>
      </c>
      <c r="E934" s="108" t="s">
        <v>88</v>
      </c>
      <c r="F934" s="106" t="s">
        <v>1525</v>
      </c>
    </row>
    <row r="935" spans="1:6" ht="21">
      <c r="A935" s="106">
        <f t="shared" si="234"/>
        <v>6112</v>
      </c>
      <c r="B935" s="106">
        <v>23</v>
      </c>
      <c r="C935" s="106">
        <v>224</v>
      </c>
      <c r="D935" s="111" t="s">
        <v>2063</v>
      </c>
      <c r="E935" s="108" t="s">
        <v>88</v>
      </c>
      <c r="F935" s="106" t="s">
        <v>1525</v>
      </c>
    </row>
    <row r="936" spans="1:6" ht="21">
      <c r="A936" s="106">
        <f t="shared" si="234"/>
        <v>6113</v>
      </c>
      <c r="B936" s="106">
        <v>23</v>
      </c>
      <c r="C936" s="106">
        <v>225</v>
      </c>
      <c r="D936" s="111" t="s">
        <v>2064</v>
      </c>
      <c r="E936" s="108" t="s">
        <v>88</v>
      </c>
      <c r="F936" s="106" t="s">
        <v>1525</v>
      </c>
    </row>
    <row r="937" spans="1:6" ht="21">
      <c r="A937" s="106">
        <f t="shared" si="234"/>
        <v>6114</v>
      </c>
      <c r="B937" s="106">
        <v>23</v>
      </c>
      <c r="C937" s="106">
        <v>226</v>
      </c>
      <c r="D937" s="111" t="s">
        <v>2065</v>
      </c>
      <c r="E937" s="108" t="s">
        <v>88</v>
      </c>
      <c r="F937" s="106" t="s">
        <v>1525</v>
      </c>
    </row>
    <row r="938" spans="1:6" ht="21">
      <c r="A938" s="106">
        <f t="shared" si="234"/>
        <v>6115</v>
      </c>
      <c r="B938" s="106">
        <v>23</v>
      </c>
      <c r="C938" s="106">
        <v>227</v>
      </c>
      <c r="D938" s="111" t="s">
        <v>2066</v>
      </c>
      <c r="E938" s="108" t="s">
        <v>88</v>
      </c>
      <c r="F938" s="106" t="s">
        <v>1525</v>
      </c>
    </row>
    <row r="939" spans="1:6" ht="21">
      <c r="A939" s="106">
        <f t="shared" si="234"/>
        <v>6116</v>
      </c>
      <c r="B939" s="106">
        <v>23</v>
      </c>
      <c r="C939" s="106">
        <v>228</v>
      </c>
      <c r="D939" s="111" t="s">
        <v>2067</v>
      </c>
      <c r="E939" s="108" t="s">
        <v>88</v>
      </c>
      <c r="F939" s="106" t="s">
        <v>1525</v>
      </c>
    </row>
    <row r="940" spans="1:6" ht="21">
      <c r="A940" s="106">
        <f t="shared" si="234"/>
        <v>6117</v>
      </c>
      <c r="B940" s="106">
        <v>23</v>
      </c>
      <c r="C940" s="106">
        <v>229</v>
      </c>
      <c r="D940" s="111" t="s">
        <v>2068</v>
      </c>
      <c r="E940" s="108" t="s">
        <v>88</v>
      </c>
      <c r="F940" s="106" t="s">
        <v>1525</v>
      </c>
    </row>
    <row r="941" spans="1:6" ht="21">
      <c r="A941" s="106">
        <f t="shared" si="234"/>
        <v>6118</v>
      </c>
      <c r="B941" s="106">
        <v>23</v>
      </c>
      <c r="C941" s="106">
        <v>230</v>
      </c>
      <c r="D941" s="111" t="s">
        <v>2069</v>
      </c>
      <c r="E941" s="108" t="s">
        <v>88</v>
      </c>
      <c r="F941" s="106" t="s">
        <v>1525</v>
      </c>
    </row>
    <row r="942" spans="1:6" ht="21">
      <c r="A942" s="106">
        <f t="shared" si="234"/>
        <v>6119</v>
      </c>
      <c r="B942" s="106">
        <v>23</v>
      </c>
      <c r="C942" s="106">
        <v>231</v>
      </c>
      <c r="D942" s="111" t="s">
        <v>2070</v>
      </c>
      <c r="E942" s="108" t="s">
        <v>88</v>
      </c>
      <c r="F942" s="106" t="s">
        <v>1525</v>
      </c>
    </row>
    <row r="943" spans="1:6" ht="21">
      <c r="A943" s="106">
        <f t="shared" si="234"/>
        <v>6120</v>
      </c>
      <c r="B943" s="106">
        <v>23</v>
      </c>
      <c r="C943" s="106">
        <v>232</v>
      </c>
      <c r="D943" s="111" t="s">
        <v>2071</v>
      </c>
      <c r="E943" s="108" t="s">
        <v>88</v>
      </c>
      <c r="F943" s="106" t="s">
        <v>1525</v>
      </c>
    </row>
    <row r="944" spans="1:6" ht="21">
      <c r="A944" s="106">
        <f t="shared" si="234"/>
        <v>6121</v>
      </c>
      <c r="B944" s="106">
        <v>23</v>
      </c>
      <c r="C944" s="106">
        <v>233</v>
      </c>
      <c r="D944" s="111" t="s">
        <v>2072</v>
      </c>
      <c r="E944" s="108" t="s">
        <v>88</v>
      </c>
      <c r="F944" s="106" t="s">
        <v>1525</v>
      </c>
    </row>
    <row r="945" spans="1:6" ht="21">
      <c r="A945" s="106">
        <f t="shared" si="234"/>
        <v>6122</v>
      </c>
      <c r="B945" s="106">
        <v>23</v>
      </c>
      <c r="C945" s="106">
        <v>234</v>
      </c>
      <c r="D945" s="111" t="s">
        <v>2073</v>
      </c>
      <c r="E945" s="108" t="s">
        <v>88</v>
      </c>
      <c r="F945" s="106" t="s">
        <v>1525</v>
      </c>
    </row>
    <row r="946" spans="1:6" ht="21">
      <c r="A946" s="106">
        <f t="shared" si="234"/>
        <v>6123</v>
      </c>
      <c r="B946" s="106">
        <v>23</v>
      </c>
      <c r="C946" s="106">
        <v>235</v>
      </c>
      <c r="D946" s="111" t="s">
        <v>2074</v>
      </c>
      <c r="E946" s="108" t="s">
        <v>88</v>
      </c>
      <c r="F946" s="106" t="s">
        <v>1525</v>
      </c>
    </row>
    <row r="947" spans="1:6" ht="21">
      <c r="A947" s="106">
        <f t="shared" si="234"/>
        <v>6124</v>
      </c>
      <c r="B947" s="106">
        <v>23</v>
      </c>
      <c r="C947" s="106">
        <v>236</v>
      </c>
      <c r="D947" s="111" t="s">
        <v>2075</v>
      </c>
      <c r="E947" s="108" t="s">
        <v>88</v>
      </c>
      <c r="F947" s="106" t="s">
        <v>1525</v>
      </c>
    </row>
    <row r="948" spans="1:6" ht="21">
      <c r="A948" s="106">
        <f t="shared" si="234"/>
        <v>6125</v>
      </c>
      <c r="B948" s="106">
        <v>23</v>
      </c>
      <c r="C948" s="106">
        <v>237</v>
      </c>
      <c r="D948" s="111" t="s">
        <v>2076</v>
      </c>
      <c r="E948" s="108" t="s">
        <v>88</v>
      </c>
      <c r="F948" s="106" t="s">
        <v>1525</v>
      </c>
    </row>
    <row r="949" spans="1:6" ht="21">
      <c r="A949" s="106">
        <f t="shared" si="234"/>
        <v>6126</v>
      </c>
      <c r="B949" s="106">
        <v>23</v>
      </c>
      <c r="C949" s="106">
        <v>238</v>
      </c>
      <c r="D949" s="111" t="s">
        <v>2077</v>
      </c>
      <c r="E949" s="108" t="s">
        <v>88</v>
      </c>
      <c r="F949" s="106" t="s">
        <v>1525</v>
      </c>
    </row>
    <row r="950" spans="1:6" ht="21">
      <c r="A950" s="106">
        <f t="shared" si="234"/>
        <v>6127</v>
      </c>
      <c r="B950" s="106">
        <v>23</v>
      </c>
      <c r="C950" s="106">
        <v>239</v>
      </c>
      <c r="D950" s="111" t="s">
        <v>2078</v>
      </c>
      <c r="E950" s="108" t="s">
        <v>88</v>
      </c>
      <c r="F950" s="106" t="s">
        <v>1525</v>
      </c>
    </row>
    <row r="951" spans="1:6" ht="21">
      <c r="A951" s="106">
        <f t="shared" si="234"/>
        <v>6128</v>
      </c>
      <c r="B951" s="106">
        <v>23</v>
      </c>
      <c r="C951" s="106">
        <v>240</v>
      </c>
      <c r="D951" s="111" t="s">
        <v>2079</v>
      </c>
      <c r="E951" s="108" t="s">
        <v>88</v>
      </c>
      <c r="F951" s="106" t="s">
        <v>1525</v>
      </c>
    </row>
    <row r="952" spans="1:6" ht="21">
      <c r="A952" s="106">
        <f t="shared" si="234"/>
        <v>6129</v>
      </c>
      <c r="B952" s="106">
        <v>23</v>
      </c>
      <c r="C952" s="106">
        <v>241</v>
      </c>
      <c r="D952" s="111" t="s">
        <v>2080</v>
      </c>
      <c r="E952" s="108" t="s">
        <v>88</v>
      </c>
      <c r="F952" s="106" t="s">
        <v>1525</v>
      </c>
    </row>
    <row r="953" spans="1:6" ht="21">
      <c r="A953" s="106">
        <f t="shared" si="234"/>
        <v>6130</v>
      </c>
      <c r="B953" s="106">
        <v>23</v>
      </c>
      <c r="C953" s="106">
        <v>242</v>
      </c>
      <c r="D953" s="111" t="s">
        <v>2081</v>
      </c>
      <c r="E953" s="108" t="s">
        <v>88</v>
      </c>
      <c r="F953" s="106" t="s">
        <v>1525</v>
      </c>
    </row>
    <row r="954" spans="1:6" ht="21">
      <c r="A954" s="106">
        <f t="shared" si="234"/>
        <v>6131</v>
      </c>
      <c r="B954" s="106">
        <v>23</v>
      </c>
      <c r="C954" s="106">
        <v>243</v>
      </c>
      <c r="D954" s="111" t="s">
        <v>2082</v>
      </c>
      <c r="E954" s="108" t="s">
        <v>88</v>
      </c>
      <c r="F954" s="106" t="s">
        <v>1525</v>
      </c>
    </row>
    <row r="955" spans="1:6" ht="21">
      <c r="A955" s="106">
        <f t="shared" si="234"/>
        <v>6132</v>
      </c>
      <c r="B955" s="106">
        <v>23</v>
      </c>
      <c r="C955" s="106">
        <v>244</v>
      </c>
      <c r="D955" s="111" t="s">
        <v>2083</v>
      </c>
      <c r="E955" s="108" t="s">
        <v>88</v>
      </c>
      <c r="F955" s="106" t="s">
        <v>1525</v>
      </c>
    </row>
    <row r="956" spans="1:6" ht="21">
      <c r="A956" s="106">
        <f t="shared" si="234"/>
        <v>6133</v>
      </c>
      <c r="B956" s="106">
        <v>23</v>
      </c>
      <c r="C956" s="106">
        <v>245</v>
      </c>
      <c r="D956" s="111" t="s">
        <v>2084</v>
      </c>
      <c r="E956" s="108" t="s">
        <v>88</v>
      </c>
      <c r="F956" s="106" t="s">
        <v>1525</v>
      </c>
    </row>
    <row r="957" spans="1:6" ht="21">
      <c r="A957" s="106">
        <f t="shared" si="234"/>
        <v>6134</v>
      </c>
      <c r="B957" s="106">
        <v>23</v>
      </c>
      <c r="C957" s="106">
        <v>246</v>
      </c>
      <c r="D957" s="111" t="s">
        <v>2085</v>
      </c>
      <c r="E957" s="108" t="s">
        <v>88</v>
      </c>
      <c r="F957" s="106" t="s">
        <v>1525</v>
      </c>
    </row>
    <row r="958" spans="1:6" ht="21">
      <c r="A958" s="106">
        <f t="shared" si="234"/>
        <v>6135</v>
      </c>
      <c r="B958" s="106">
        <v>23</v>
      </c>
      <c r="C958" s="106">
        <v>247</v>
      </c>
      <c r="D958" s="111" t="s">
        <v>2086</v>
      </c>
      <c r="E958" s="108" t="s">
        <v>88</v>
      </c>
      <c r="F958" s="106" t="s">
        <v>1525</v>
      </c>
    </row>
    <row r="959" spans="1:6" ht="21">
      <c r="A959" s="106">
        <f t="shared" si="234"/>
        <v>6136</v>
      </c>
      <c r="B959" s="106">
        <v>23</v>
      </c>
      <c r="C959" s="106">
        <v>248</v>
      </c>
      <c r="D959" s="111" t="s">
        <v>2087</v>
      </c>
      <c r="E959" s="108" t="s">
        <v>88</v>
      </c>
      <c r="F959" s="106" t="s">
        <v>1525</v>
      </c>
    </row>
    <row r="960" spans="1:6" ht="21">
      <c r="A960" s="106">
        <f t="shared" si="234"/>
        <v>6137</v>
      </c>
      <c r="B960" s="106">
        <v>23</v>
      </c>
      <c r="C960" s="106">
        <v>249</v>
      </c>
      <c r="D960" s="111" t="s">
        <v>2088</v>
      </c>
      <c r="E960" s="108" t="s">
        <v>88</v>
      </c>
      <c r="F960" s="106" t="s">
        <v>1525</v>
      </c>
    </row>
    <row r="961" spans="1:6" ht="21">
      <c r="A961" s="106">
        <f t="shared" si="234"/>
        <v>6138</v>
      </c>
      <c r="B961" s="106">
        <v>23</v>
      </c>
      <c r="C961" s="106">
        <v>250</v>
      </c>
      <c r="D961" s="111" t="s">
        <v>2089</v>
      </c>
      <c r="E961" s="108" t="s">
        <v>88</v>
      </c>
      <c r="F961" s="106" t="s">
        <v>1525</v>
      </c>
    </row>
    <row r="962" spans="1:6" ht="21">
      <c r="A962" s="106">
        <f t="shared" si="234"/>
        <v>6139</v>
      </c>
      <c r="B962" s="106">
        <v>23</v>
      </c>
      <c r="C962" s="106">
        <v>251</v>
      </c>
      <c r="D962" s="111" t="s">
        <v>2090</v>
      </c>
      <c r="E962" s="108" t="s">
        <v>88</v>
      </c>
      <c r="F962" s="106" t="s">
        <v>1525</v>
      </c>
    </row>
    <row r="963" spans="1:6" ht="21">
      <c r="A963" s="106">
        <f t="shared" si="234"/>
        <v>6140</v>
      </c>
      <c r="B963" s="106">
        <v>23</v>
      </c>
      <c r="C963" s="106">
        <v>252</v>
      </c>
      <c r="D963" s="111" t="s">
        <v>2091</v>
      </c>
      <c r="E963" s="108" t="s">
        <v>88</v>
      </c>
      <c r="F963" s="106" t="s">
        <v>1525</v>
      </c>
    </row>
    <row r="964" spans="1:6" ht="21">
      <c r="A964" s="106">
        <f t="shared" si="234"/>
        <v>6141</v>
      </c>
      <c r="B964" s="106">
        <v>23</v>
      </c>
      <c r="C964" s="106">
        <v>253</v>
      </c>
      <c r="D964" s="111" t="s">
        <v>2092</v>
      </c>
      <c r="E964" s="108" t="s">
        <v>88</v>
      </c>
      <c r="F964" s="106" t="s">
        <v>1525</v>
      </c>
    </row>
    <row r="965" spans="1:6" ht="21">
      <c r="A965" s="106">
        <f t="shared" si="234"/>
        <v>6142</v>
      </c>
      <c r="B965" s="106">
        <v>23</v>
      </c>
      <c r="C965" s="106">
        <v>254</v>
      </c>
      <c r="D965" s="111" t="s">
        <v>2093</v>
      </c>
      <c r="E965" s="108" t="s">
        <v>88</v>
      </c>
      <c r="F965" s="106" t="s">
        <v>1525</v>
      </c>
    </row>
    <row r="966" spans="1:6" ht="21">
      <c r="A966" s="106">
        <f t="shared" si="234"/>
        <v>6143</v>
      </c>
      <c r="B966" s="106">
        <v>23</v>
      </c>
      <c r="C966" s="106">
        <v>255</v>
      </c>
      <c r="D966" s="111" t="s">
        <v>2094</v>
      </c>
      <c r="E966" s="108" t="s">
        <v>88</v>
      </c>
      <c r="F966" s="106" t="s">
        <v>1525</v>
      </c>
    </row>
    <row r="967" spans="1:6" ht="21">
      <c r="A967" s="112">
        <f t="shared" si="234"/>
        <v>6144</v>
      </c>
      <c r="B967" s="112">
        <v>24</v>
      </c>
      <c r="C967" s="112">
        <v>0</v>
      </c>
      <c r="D967" s="113" t="s">
        <v>2095</v>
      </c>
      <c r="E967" s="114" t="s">
        <v>88</v>
      </c>
      <c r="F967" s="115" t="s">
        <v>1522</v>
      </c>
    </row>
    <row r="968" spans="1:6" ht="21">
      <c r="A968" s="112">
        <f t="shared" si="234"/>
        <v>6145</v>
      </c>
      <c r="B968" s="112">
        <v>24</v>
      </c>
      <c r="C968" s="112">
        <f>C967+1</f>
        <v>1</v>
      </c>
      <c r="D968" s="113" t="s">
        <v>2096</v>
      </c>
      <c r="E968" s="114" t="s">
        <v>1259</v>
      </c>
      <c r="F968" s="115" t="s">
        <v>1532</v>
      </c>
    </row>
    <row r="969" spans="1:6" ht="21">
      <c r="A969" s="116">
        <f t="shared" si="234"/>
        <v>6400</v>
      </c>
      <c r="B969" s="116">
        <v>25</v>
      </c>
      <c r="C969" s="116">
        <v>0</v>
      </c>
      <c r="D969" s="117" t="s">
        <v>2097</v>
      </c>
      <c r="E969" s="118" t="s">
        <v>88</v>
      </c>
      <c r="F969" s="119" t="s">
        <v>1522</v>
      </c>
    </row>
    <row r="970" spans="1:6" ht="21">
      <c r="A970" s="116">
        <f t="shared" si="234"/>
        <v>6401</v>
      </c>
      <c r="B970" s="116">
        <v>25</v>
      </c>
      <c r="C970" s="116">
        <f>C969+1</f>
        <v>1</v>
      </c>
      <c r="D970" s="117" t="s">
        <v>2098</v>
      </c>
      <c r="E970" s="118" t="s">
        <v>1259</v>
      </c>
      <c r="F970" s="119" t="s">
        <v>1532</v>
      </c>
    </row>
    <row r="971" spans="1:6" ht="21">
      <c r="A971" s="116">
        <f t="shared" si="234"/>
        <v>6402</v>
      </c>
      <c r="B971" s="116">
        <v>25</v>
      </c>
      <c r="C971" s="116">
        <f>C970+1</f>
        <v>2</v>
      </c>
      <c r="D971" s="117" t="s">
        <v>2099</v>
      </c>
      <c r="E971" s="118" t="s">
        <v>1259</v>
      </c>
      <c r="F971" s="119" t="s">
        <v>1532</v>
      </c>
    </row>
    <row r="972" spans="1:6" ht="21">
      <c r="A972" s="116">
        <f t="shared" si="234"/>
        <v>6403</v>
      </c>
      <c r="B972" s="116">
        <v>25</v>
      </c>
      <c r="C972" s="116">
        <f>C971+1</f>
        <v>3</v>
      </c>
      <c r="D972" s="117" t="s">
        <v>2100</v>
      </c>
      <c r="E972" s="118" t="s">
        <v>1227</v>
      </c>
      <c r="F972" s="119" t="s">
        <v>1525</v>
      </c>
    </row>
    <row r="973" spans="1:6" ht="21">
      <c r="A973" s="94">
        <f t="shared" si="234"/>
        <v>6656</v>
      </c>
      <c r="B973" s="94">
        <v>26</v>
      </c>
      <c r="C973" s="94">
        <v>0</v>
      </c>
      <c r="D973" s="95" t="s">
        <v>2101</v>
      </c>
      <c r="E973" s="96" t="s">
        <v>88</v>
      </c>
      <c r="F973" s="97" t="s">
        <v>1522</v>
      </c>
    </row>
    <row r="974" spans="1:6" ht="21">
      <c r="A974" s="44">
        <f t="shared" si="234"/>
        <v>6912</v>
      </c>
      <c r="B974" s="44">
        <v>27</v>
      </c>
      <c r="C974" s="44">
        <v>0</v>
      </c>
      <c r="D974" s="46" t="s">
        <v>2102</v>
      </c>
      <c r="E974" s="48" t="s">
        <v>88</v>
      </c>
      <c r="F974" s="47" t="s">
        <v>2103</v>
      </c>
    </row>
    <row r="975" spans="1:6" ht="21">
      <c r="A975" s="110">
        <f t="shared" si="234"/>
        <v>7168</v>
      </c>
      <c r="B975" s="110">
        <v>28</v>
      </c>
      <c r="C975" s="106">
        <v>0</v>
      </c>
      <c r="D975" s="120" t="s">
        <v>2104</v>
      </c>
      <c r="E975" s="121" t="s">
        <v>88</v>
      </c>
      <c r="F975" s="122" t="s">
        <v>1522</v>
      </c>
    </row>
    <row r="976" spans="1:6" ht="21">
      <c r="A976" s="110">
        <f t="shared" si="234"/>
        <v>7169</v>
      </c>
      <c r="B976" s="110">
        <v>28</v>
      </c>
      <c r="C976" s="106">
        <f t="shared" ref="C976:C1039" si="235">C975+1</f>
        <v>1</v>
      </c>
      <c r="D976" s="120" t="s">
        <v>2105</v>
      </c>
      <c r="E976" s="121" t="s">
        <v>88</v>
      </c>
      <c r="F976" s="122" t="s">
        <v>1522</v>
      </c>
    </row>
    <row r="977" spans="1:6" ht="21">
      <c r="A977" s="110">
        <f t="shared" si="234"/>
        <v>7170</v>
      </c>
      <c r="B977" s="110">
        <v>28</v>
      </c>
      <c r="C977" s="106">
        <f t="shared" si="235"/>
        <v>2</v>
      </c>
      <c r="D977" s="120" t="s">
        <v>2106</v>
      </c>
      <c r="E977" s="121" t="s">
        <v>88</v>
      </c>
      <c r="F977" s="122" t="s">
        <v>1522</v>
      </c>
    </row>
    <row r="978" spans="1:6" ht="21">
      <c r="A978" s="110">
        <f t="shared" si="234"/>
        <v>7171</v>
      </c>
      <c r="B978" s="110">
        <v>28</v>
      </c>
      <c r="C978" s="106">
        <f t="shared" si="235"/>
        <v>3</v>
      </c>
      <c r="D978" s="120" t="s">
        <v>2107</v>
      </c>
      <c r="E978" s="121" t="s">
        <v>88</v>
      </c>
      <c r="F978" s="122" t="s">
        <v>1522</v>
      </c>
    </row>
    <row r="979" spans="1:6" ht="21">
      <c r="A979" s="110">
        <f t="shared" si="234"/>
        <v>7172</v>
      </c>
      <c r="B979" s="110">
        <v>28</v>
      </c>
      <c r="C979" s="106">
        <f t="shared" si="235"/>
        <v>4</v>
      </c>
      <c r="D979" s="120" t="s">
        <v>2108</v>
      </c>
      <c r="E979" s="121" t="s">
        <v>88</v>
      </c>
      <c r="F979" s="122" t="s">
        <v>1522</v>
      </c>
    </row>
    <row r="980" spans="1:6" ht="21">
      <c r="A980" s="110">
        <f t="shared" si="234"/>
        <v>7173</v>
      </c>
      <c r="B980" s="110">
        <v>28</v>
      </c>
      <c r="C980" s="106">
        <f t="shared" si="235"/>
        <v>5</v>
      </c>
      <c r="D980" s="120" t="s">
        <v>2109</v>
      </c>
      <c r="E980" s="121" t="s">
        <v>88</v>
      </c>
      <c r="F980" s="122" t="s">
        <v>1522</v>
      </c>
    </row>
    <row r="981" spans="1:6" ht="21">
      <c r="A981" s="110">
        <f t="shared" si="234"/>
        <v>7174</v>
      </c>
      <c r="B981" s="110">
        <v>28</v>
      </c>
      <c r="C981" s="106">
        <f t="shared" si="235"/>
        <v>6</v>
      </c>
      <c r="D981" s="120" t="s">
        <v>2110</v>
      </c>
      <c r="E981" s="121" t="s">
        <v>88</v>
      </c>
      <c r="F981" s="122" t="s">
        <v>1522</v>
      </c>
    </row>
    <row r="982" spans="1:6" ht="21">
      <c r="A982" s="110">
        <f t="shared" si="234"/>
        <v>7175</v>
      </c>
      <c r="B982" s="110">
        <v>28</v>
      </c>
      <c r="C982" s="106">
        <f t="shared" si="235"/>
        <v>7</v>
      </c>
      <c r="D982" s="120" t="s">
        <v>2111</v>
      </c>
      <c r="E982" s="121" t="s">
        <v>88</v>
      </c>
      <c r="F982" s="122" t="s">
        <v>1522</v>
      </c>
    </row>
    <row r="983" spans="1:6" ht="21">
      <c r="A983" s="110">
        <f t="shared" si="234"/>
        <v>7176</v>
      </c>
      <c r="B983" s="110">
        <v>28</v>
      </c>
      <c r="C983" s="106">
        <f t="shared" si="235"/>
        <v>8</v>
      </c>
      <c r="D983" s="120" t="s">
        <v>2112</v>
      </c>
      <c r="E983" s="121" t="s">
        <v>88</v>
      </c>
      <c r="F983" s="122" t="s">
        <v>1522</v>
      </c>
    </row>
    <row r="984" spans="1:6" ht="21">
      <c r="A984" s="110">
        <f t="shared" si="234"/>
        <v>7177</v>
      </c>
      <c r="B984" s="110">
        <v>28</v>
      </c>
      <c r="C984" s="106">
        <f t="shared" si="235"/>
        <v>9</v>
      </c>
      <c r="D984" s="120" t="s">
        <v>2113</v>
      </c>
      <c r="E984" s="121" t="s">
        <v>88</v>
      </c>
      <c r="F984" s="122" t="s">
        <v>1522</v>
      </c>
    </row>
    <row r="985" spans="1:6" ht="21">
      <c r="A985" s="110">
        <f t="shared" si="234"/>
        <v>7178</v>
      </c>
      <c r="B985" s="110">
        <v>28</v>
      </c>
      <c r="C985" s="106">
        <f t="shared" si="235"/>
        <v>10</v>
      </c>
      <c r="D985" s="120" t="s">
        <v>2114</v>
      </c>
      <c r="E985" s="121" t="s">
        <v>88</v>
      </c>
      <c r="F985" s="122" t="s">
        <v>1522</v>
      </c>
    </row>
    <row r="986" spans="1:6" ht="21">
      <c r="A986" s="110">
        <f t="shared" si="234"/>
        <v>7179</v>
      </c>
      <c r="B986" s="110">
        <v>28</v>
      </c>
      <c r="C986" s="106">
        <f t="shared" si="235"/>
        <v>11</v>
      </c>
      <c r="D986" s="120" t="s">
        <v>2115</v>
      </c>
      <c r="E986" s="121" t="s">
        <v>88</v>
      </c>
      <c r="F986" s="122" t="s">
        <v>1522</v>
      </c>
    </row>
    <row r="987" spans="1:6" ht="21">
      <c r="A987" s="110">
        <f t="shared" si="234"/>
        <v>7180</v>
      </c>
      <c r="B987" s="110">
        <v>28</v>
      </c>
      <c r="C987" s="106">
        <f t="shared" si="235"/>
        <v>12</v>
      </c>
      <c r="D987" s="120" t="s">
        <v>2116</v>
      </c>
      <c r="E987" s="121" t="s">
        <v>88</v>
      </c>
      <c r="F987" s="122" t="s">
        <v>1522</v>
      </c>
    </row>
    <row r="988" spans="1:6" ht="21">
      <c r="A988" s="110">
        <f t="shared" si="234"/>
        <v>7181</v>
      </c>
      <c r="B988" s="110">
        <v>28</v>
      </c>
      <c r="C988" s="106">
        <f t="shared" si="235"/>
        <v>13</v>
      </c>
      <c r="D988" s="120" t="s">
        <v>2117</v>
      </c>
      <c r="E988" s="123" t="s">
        <v>88</v>
      </c>
      <c r="F988" s="122" t="s">
        <v>1522</v>
      </c>
    </row>
    <row r="989" spans="1:6" ht="21">
      <c r="A989" s="110">
        <f t="shared" si="234"/>
        <v>7182</v>
      </c>
      <c r="B989" s="110">
        <v>28</v>
      </c>
      <c r="C989" s="106">
        <f t="shared" si="235"/>
        <v>14</v>
      </c>
      <c r="D989" s="120" t="s">
        <v>2118</v>
      </c>
      <c r="E989" s="123" t="s">
        <v>88</v>
      </c>
      <c r="F989" s="122" t="s">
        <v>1522</v>
      </c>
    </row>
    <row r="990" spans="1:6" ht="21">
      <c r="A990" s="110">
        <f t="shared" si="234"/>
        <v>7183</v>
      </c>
      <c r="B990" s="110">
        <v>28</v>
      </c>
      <c r="C990" s="106">
        <f t="shared" si="235"/>
        <v>15</v>
      </c>
      <c r="D990" s="120" t="s">
        <v>2119</v>
      </c>
      <c r="E990" s="123" t="s">
        <v>88</v>
      </c>
      <c r="F990" s="122" t="s">
        <v>1522</v>
      </c>
    </row>
    <row r="991" spans="1:6" ht="21">
      <c r="A991" s="110">
        <f t="shared" si="234"/>
        <v>7184</v>
      </c>
      <c r="B991" s="110">
        <v>28</v>
      </c>
      <c r="C991" s="106">
        <f t="shared" si="235"/>
        <v>16</v>
      </c>
      <c r="D991" s="120" t="s">
        <v>2120</v>
      </c>
      <c r="E991" s="123" t="s">
        <v>88</v>
      </c>
      <c r="F991" s="122" t="s">
        <v>1522</v>
      </c>
    </row>
    <row r="992" spans="1:6" ht="21">
      <c r="A992" s="110">
        <f t="shared" si="234"/>
        <v>7185</v>
      </c>
      <c r="B992" s="110">
        <v>28</v>
      </c>
      <c r="C992" s="106">
        <f t="shared" si="235"/>
        <v>17</v>
      </c>
      <c r="D992" s="120" t="s">
        <v>2121</v>
      </c>
      <c r="E992" s="123" t="s">
        <v>88</v>
      </c>
      <c r="F992" s="122" t="s">
        <v>1522</v>
      </c>
    </row>
    <row r="993" spans="1:6" ht="21">
      <c r="A993" s="110">
        <f t="shared" si="234"/>
        <v>7186</v>
      </c>
      <c r="B993" s="110">
        <v>28</v>
      </c>
      <c r="C993" s="106">
        <f t="shared" si="235"/>
        <v>18</v>
      </c>
      <c r="D993" s="120" t="s">
        <v>2122</v>
      </c>
      <c r="E993" s="123" t="s">
        <v>88</v>
      </c>
      <c r="F993" s="122" t="s">
        <v>1522</v>
      </c>
    </row>
    <row r="994" spans="1:6" ht="21">
      <c r="A994" s="110">
        <f t="shared" si="234"/>
        <v>7187</v>
      </c>
      <c r="B994" s="110">
        <v>28</v>
      </c>
      <c r="C994" s="106">
        <f t="shared" si="235"/>
        <v>19</v>
      </c>
      <c r="D994" s="120" t="s">
        <v>2123</v>
      </c>
      <c r="E994" s="123" t="s">
        <v>88</v>
      </c>
      <c r="F994" s="122" t="s">
        <v>1522</v>
      </c>
    </row>
    <row r="995" spans="1:6" ht="21">
      <c r="A995" s="110">
        <f t="shared" si="234"/>
        <v>7188</v>
      </c>
      <c r="B995" s="110">
        <v>28</v>
      </c>
      <c r="C995" s="106">
        <f t="shared" si="235"/>
        <v>20</v>
      </c>
      <c r="D995" s="120" t="s">
        <v>2124</v>
      </c>
      <c r="E995" s="123" t="s">
        <v>88</v>
      </c>
      <c r="F995" s="122" t="s">
        <v>1522</v>
      </c>
    </row>
    <row r="996" spans="1:6" ht="21">
      <c r="A996" s="110">
        <f t="shared" si="234"/>
        <v>7189</v>
      </c>
      <c r="B996" s="110">
        <v>28</v>
      </c>
      <c r="C996" s="106">
        <f t="shared" si="235"/>
        <v>21</v>
      </c>
      <c r="D996" s="120" t="s">
        <v>2125</v>
      </c>
      <c r="E996" s="123" t="s">
        <v>88</v>
      </c>
      <c r="F996" s="122" t="s">
        <v>1522</v>
      </c>
    </row>
    <row r="997" spans="1:6" ht="21">
      <c r="A997" s="110">
        <f t="shared" si="234"/>
        <v>7190</v>
      </c>
      <c r="B997" s="110">
        <v>28</v>
      </c>
      <c r="C997" s="106">
        <f t="shared" si="235"/>
        <v>22</v>
      </c>
      <c r="D997" s="120" t="s">
        <v>2126</v>
      </c>
      <c r="E997" s="123" t="s">
        <v>88</v>
      </c>
      <c r="F997" s="122" t="s">
        <v>1522</v>
      </c>
    </row>
    <row r="998" spans="1:6" ht="21">
      <c r="A998" s="110">
        <f t="shared" si="234"/>
        <v>7191</v>
      </c>
      <c r="B998" s="110">
        <v>28</v>
      </c>
      <c r="C998" s="106">
        <f t="shared" si="235"/>
        <v>23</v>
      </c>
      <c r="D998" s="120" t="s">
        <v>2127</v>
      </c>
      <c r="E998" s="123" t="s">
        <v>88</v>
      </c>
      <c r="F998" s="122" t="s">
        <v>1522</v>
      </c>
    </row>
    <row r="999" spans="1:6" ht="21">
      <c r="A999" s="110">
        <f t="shared" si="234"/>
        <v>7192</v>
      </c>
      <c r="B999" s="110">
        <v>28</v>
      </c>
      <c r="C999" s="106">
        <f t="shared" si="235"/>
        <v>24</v>
      </c>
      <c r="D999" s="120" t="s">
        <v>2128</v>
      </c>
      <c r="E999" s="123" t="s">
        <v>88</v>
      </c>
      <c r="F999" s="122" t="s">
        <v>1522</v>
      </c>
    </row>
    <row r="1000" spans="1:6" ht="21">
      <c r="A1000" s="110">
        <f t="shared" si="234"/>
        <v>7193</v>
      </c>
      <c r="B1000" s="110">
        <v>28</v>
      </c>
      <c r="C1000" s="106">
        <f t="shared" si="235"/>
        <v>25</v>
      </c>
      <c r="D1000" s="120" t="s">
        <v>2129</v>
      </c>
      <c r="E1000" s="123" t="s">
        <v>88</v>
      </c>
      <c r="F1000" s="122" t="s">
        <v>1522</v>
      </c>
    </row>
    <row r="1001" spans="1:6" ht="21">
      <c r="A1001" s="110">
        <f t="shared" si="234"/>
        <v>7194</v>
      </c>
      <c r="B1001" s="110">
        <v>28</v>
      </c>
      <c r="C1001" s="106">
        <f t="shared" si="235"/>
        <v>26</v>
      </c>
      <c r="D1001" s="120" t="s">
        <v>2130</v>
      </c>
      <c r="E1001" s="123" t="s">
        <v>88</v>
      </c>
      <c r="F1001" s="122" t="s">
        <v>1522</v>
      </c>
    </row>
    <row r="1002" spans="1:6" ht="21">
      <c r="A1002" s="110">
        <f t="shared" si="234"/>
        <v>7195</v>
      </c>
      <c r="B1002" s="110">
        <v>28</v>
      </c>
      <c r="C1002" s="106">
        <f t="shared" si="235"/>
        <v>27</v>
      </c>
      <c r="D1002" s="120" t="s">
        <v>2131</v>
      </c>
      <c r="E1002" s="123" t="s">
        <v>88</v>
      </c>
      <c r="F1002" s="122" t="s">
        <v>1522</v>
      </c>
    </row>
    <row r="1003" spans="1:6" ht="21">
      <c r="A1003" s="110">
        <f t="shared" si="234"/>
        <v>7196</v>
      </c>
      <c r="B1003" s="110">
        <v>28</v>
      </c>
      <c r="C1003" s="106">
        <f t="shared" si="235"/>
        <v>28</v>
      </c>
      <c r="D1003" s="120" t="s">
        <v>2132</v>
      </c>
      <c r="E1003" s="123" t="s">
        <v>88</v>
      </c>
      <c r="F1003" s="122" t="s">
        <v>1522</v>
      </c>
    </row>
    <row r="1004" spans="1:6" ht="21">
      <c r="A1004" s="110">
        <f t="shared" si="234"/>
        <v>7197</v>
      </c>
      <c r="B1004" s="110">
        <v>28</v>
      </c>
      <c r="C1004" s="106">
        <f t="shared" si="235"/>
        <v>29</v>
      </c>
      <c r="D1004" s="120" t="s">
        <v>2133</v>
      </c>
      <c r="E1004" s="123" t="s">
        <v>88</v>
      </c>
      <c r="F1004" s="122" t="s">
        <v>1522</v>
      </c>
    </row>
    <row r="1005" spans="1:6" ht="21">
      <c r="A1005" s="110">
        <f t="shared" si="234"/>
        <v>7198</v>
      </c>
      <c r="B1005" s="110">
        <v>28</v>
      </c>
      <c r="C1005" s="106">
        <f t="shared" si="235"/>
        <v>30</v>
      </c>
      <c r="D1005" s="120" t="s">
        <v>2134</v>
      </c>
      <c r="E1005" s="123" t="s">
        <v>88</v>
      </c>
      <c r="F1005" s="122" t="s">
        <v>1522</v>
      </c>
    </row>
    <row r="1006" spans="1:6" ht="21">
      <c r="A1006" s="110">
        <f t="shared" si="234"/>
        <v>7199</v>
      </c>
      <c r="B1006" s="110">
        <v>28</v>
      </c>
      <c r="C1006" s="106">
        <f t="shared" si="235"/>
        <v>31</v>
      </c>
      <c r="D1006" s="120" t="s">
        <v>2135</v>
      </c>
      <c r="E1006" s="123" t="s">
        <v>88</v>
      </c>
      <c r="F1006" s="122" t="s">
        <v>1522</v>
      </c>
    </row>
    <row r="1007" spans="1:6" ht="21">
      <c r="A1007" s="110">
        <f t="shared" si="234"/>
        <v>7200</v>
      </c>
      <c r="B1007" s="110">
        <v>28</v>
      </c>
      <c r="C1007" s="106">
        <f t="shared" si="235"/>
        <v>32</v>
      </c>
      <c r="D1007" s="120" t="s">
        <v>2136</v>
      </c>
      <c r="E1007" s="123" t="s">
        <v>88</v>
      </c>
      <c r="F1007" s="122" t="s">
        <v>1522</v>
      </c>
    </row>
    <row r="1008" spans="1:6" ht="21">
      <c r="A1008" s="110">
        <f t="shared" si="234"/>
        <v>7201</v>
      </c>
      <c r="B1008" s="110">
        <v>28</v>
      </c>
      <c r="C1008" s="106">
        <f t="shared" si="235"/>
        <v>33</v>
      </c>
      <c r="D1008" s="120" t="s">
        <v>2137</v>
      </c>
      <c r="E1008" s="123" t="s">
        <v>88</v>
      </c>
      <c r="F1008" s="122" t="s">
        <v>1522</v>
      </c>
    </row>
    <row r="1009" spans="1:6" ht="21">
      <c r="A1009" s="110">
        <f t="shared" si="234"/>
        <v>7202</v>
      </c>
      <c r="B1009" s="110">
        <v>28</v>
      </c>
      <c r="C1009" s="106">
        <f t="shared" si="235"/>
        <v>34</v>
      </c>
      <c r="D1009" s="120" t="s">
        <v>2138</v>
      </c>
      <c r="E1009" s="108" t="s">
        <v>88</v>
      </c>
      <c r="F1009" s="109" t="s">
        <v>1522</v>
      </c>
    </row>
    <row r="1010" spans="1:6" ht="21">
      <c r="A1010" s="110">
        <f t="shared" si="234"/>
        <v>7203</v>
      </c>
      <c r="B1010" s="110">
        <v>28</v>
      </c>
      <c r="C1010" s="106">
        <f t="shared" si="235"/>
        <v>35</v>
      </c>
      <c r="D1010" s="120" t="s">
        <v>2139</v>
      </c>
      <c r="E1010" s="108" t="s">
        <v>88</v>
      </c>
      <c r="F1010" s="109" t="s">
        <v>1522</v>
      </c>
    </row>
    <row r="1011" spans="1:6" ht="21">
      <c r="A1011" s="110">
        <f t="shared" si="234"/>
        <v>7204</v>
      </c>
      <c r="B1011" s="110">
        <v>28</v>
      </c>
      <c r="C1011" s="106">
        <f t="shared" si="235"/>
        <v>36</v>
      </c>
      <c r="D1011" s="120" t="s">
        <v>2140</v>
      </c>
      <c r="E1011" s="108" t="s">
        <v>88</v>
      </c>
      <c r="F1011" s="109" t="s">
        <v>1522</v>
      </c>
    </row>
    <row r="1012" spans="1:6" ht="21">
      <c r="A1012" s="110">
        <f t="shared" si="234"/>
        <v>7205</v>
      </c>
      <c r="B1012" s="110">
        <v>28</v>
      </c>
      <c r="C1012" s="106">
        <f t="shared" si="235"/>
        <v>37</v>
      </c>
      <c r="D1012" s="120" t="s">
        <v>2141</v>
      </c>
      <c r="E1012" s="108" t="s">
        <v>88</v>
      </c>
      <c r="F1012" s="109" t="s">
        <v>1522</v>
      </c>
    </row>
    <row r="1013" spans="1:6" ht="21">
      <c r="A1013" s="110">
        <f t="shared" si="234"/>
        <v>7206</v>
      </c>
      <c r="B1013" s="110">
        <v>28</v>
      </c>
      <c r="C1013" s="106">
        <f t="shared" si="235"/>
        <v>38</v>
      </c>
      <c r="D1013" s="120" t="s">
        <v>2142</v>
      </c>
      <c r="E1013" s="108" t="s">
        <v>88</v>
      </c>
      <c r="F1013" s="109" t="s">
        <v>1522</v>
      </c>
    </row>
    <row r="1014" spans="1:6" ht="21">
      <c r="A1014" s="110">
        <f t="shared" si="234"/>
        <v>7207</v>
      </c>
      <c r="B1014" s="110">
        <v>28</v>
      </c>
      <c r="C1014" s="106">
        <f t="shared" si="235"/>
        <v>39</v>
      </c>
      <c r="D1014" s="120" t="s">
        <v>2143</v>
      </c>
      <c r="E1014" s="108" t="s">
        <v>88</v>
      </c>
      <c r="F1014" s="109" t="s">
        <v>1522</v>
      </c>
    </row>
    <row r="1015" spans="1:6" ht="21">
      <c r="A1015" s="110">
        <f t="shared" si="234"/>
        <v>7208</v>
      </c>
      <c r="B1015" s="110">
        <v>28</v>
      </c>
      <c r="C1015" s="106">
        <f t="shared" si="235"/>
        <v>40</v>
      </c>
      <c r="D1015" s="120" t="s">
        <v>2144</v>
      </c>
      <c r="E1015" s="108" t="s">
        <v>88</v>
      </c>
      <c r="F1015" s="109" t="s">
        <v>1522</v>
      </c>
    </row>
    <row r="1016" spans="1:6" ht="21">
      <c r="A1016" s="110">
        <f t="shared" si="234"/>
        <v>7209</v>
      </c>
      <c r="B1016" s="110">
        <v>28</v>
      </c>
      <c r="C1016" s="106">
        <f t="shared" si="235"/>
        <v>41</v>
      </c>
      <c r="D1016" s="120" t="s">
        <v>2145</v>
      </c>
      <c r="E1016" s="108" t="s">
        <v>88</v>
      </c>
      <c r="F1016" s="109" t="s">
        <v>1522</v>
      </c>
    </row>
    <row r="1017" spans="1:6" ht="21">
      <c r="A1017" s="110">
        <f t="shared" si="234"/>
        <v>7210</v>
      </c>
      <c r="B1017" s="110">
        <v>28</v>
      </c>
      <c r="C1017" s="106">
        <f t="shared" si="235"/>
        <v>42</v>
      </c>
      <c r="D1017" s="120" t="s">
        <v>2146</v>
      </c>
      <c r="E1017" s="108" t="s">
        <v>88</v>
      </c>
      <c r="F1017" s="109" t="s">
        <v>1522</v>
      </c>
    </row>
    <row r="1018" spans="1:6" ht="21">
      <c r="A1018" s="110">
        <f t="shared" si="234"/>
        <v>7211</v>
      </c>
      <c r="B1018" s="110">
        <v>28</v>
      </c>
      <c r="C1018" s="106">
        <f t="shared" si="235"/>
        <v>43</v>
      </c>
      <c r="D1018" s="120" t="s">
        <v>2147</v>
      </c>
      <c r="E1018" s="108" t="s">
        <v>88</v>
      </c>
      <c r="F1018" s="109" t="s">
        <v>1522</v>
      </c>
    </row>
    <row r="1019" spans="1:6" ht="21">
      <c r="A1019" s="110">
        <f t="shared" si="234"/>
        <v>7212</v>
      </c>
      <c r="B1019" s="110">
        <v>28</v>
      </c>
      <c r="C1019" s="106">
        <f t="shared" si="235"/>
        <v>44</v>
      </c>
      <c r="D1019" s="120" t="s">
        <v>2148</v>
      </c>
      <c r="E1019" s="108" t="s">
        <v>88</v>
      </c>
      <c r="F1019" s="109" t="s">
        <v>1522</v>
      </c>
    </row>
    <row r="1020" spans="1:6" ht="21">
      <c r="A1020" s="110">
        <f t="shared" si="234"/>
        <v>7213</v>
      </c>
      <c r="B1020" s="110">
        <v>28</v>
      </c>
      <c r="C1020" s="106">
        <f t="shared" si="235"/>
        <v>45</v>
      </c>
      <c r="D1020" s="120" t="s">
        <v>2149</v>
      </c>
      <c r="E1020" s="108" t="s">
        <v>88</v>
      </c>
      <c r="F1020" s="109" t="s">
        <v>1522</v>
      </c>
    </row>
    <row r="1021" spans="1:6" ht="21">
      <c r="A1021" s="110">
        <f t="shared" si="234"/>
        <v>7214</v>
      </c>
      <c r="B1021" s="110">
        <v>28</v>
      </c>
      <c r="C1021" s="106">
        <f t="shared" si="235"/>
        <v>46</v>
      </c>
      <c r="D1021" s="120" t="s">
        <v>2150</v>
      </c>
      <c r="E1021" s="108" t="s">
        <v>88</v>
      </c>
      <c r="F1021" s="109" t="s">
        <v>1522</v>
      </c>
    </row>
    <row r="1022" spans="1:6" ht="21">
      <c r="A1022" s="110">
        <f t="shared" si="234"/>
        <v>7215</v>
      </c>
      <c r="B1022" s="110">
        <v>28</v>
      </c>
      <c r="C1022" s="106">
        <f t="shared" si="235"/>
        <v>47</v>
      </c>
      <c r="D1022" s="120" t="s">
        <v>2151</v>
      </c>
      <c r="E1022" s="108" t="s">
        <v>88</v>
      </c>
      <c r="F1022" s="109" t="s">
        <v>1522</v>
      </c>
    </row>
    <row r="1023" spans="1:6" ht="21">
      <c r="A1023" s="110">
        <f t="shared" si="234"/>
        <v>7216</v>
      </c>
      <c r="B1023" s="110">
        <v>28</v>
      </c>
      <c r="C1023" s="106">
        <f t="shared" si="235"/>
        <v>48</v>
      </c>
      <c r="D1023" s="120" t="s">
        <v>2152</v>
      </c>
      <c r="E1023" s="108" t="s">
        <v>88</v>
      </c>
      <c r="F1023" s="109" t="s">
        <v>1522</v>
      </c>
    </row>
    <row r="1024" spans="1:6" ht="21">
      <c r="A1024" s="110">
        <f t="shared" si="234"/>
        <v>7217</v>
      </c>
      <c r="B1024" s="110">
        <v>28</v>
      </c>
      <c r="C1024" s="106">
        <f t="shared" si="235"/>
        <v>49</v>
      </c>
      <c r="D1024" s="120" t="s">
        <v>2153</v>
      </c>
      <c r="E1024" s="108" t="s">
        <v>88</v>
      </c>
      <c r="F1024" s="109" t="s">
        <v>1522</v>
      </c>
    </row>
    <row r="1025" spans="1:6" ht="21">
      <c r="A1025" s="110">
        <f t="shared" si="234"/>
        <v>7218</v>
      </c>
      <c r="B1025" s="110">
        <v>28</v>
      </c>
      <c r="C1025" s="106">
        <f t="shared" si="235"/>
        <v>50</v>
      </c>
      <c r="D1025" s="120" t="s">
        <v>2154</v>
      </c>
      <c r="E1025" s="108" t="s">
        <v>88</v>
      </c>
      <c r="F1025" s="109" t="s">
        <v>1522</v>
      </c>
    </row>
    <row r="1026" spans="1:6" ht="21">
      <c r="A1026" s="110">
        <f t="shared" si="234"/>
        <v>7219</v>
      </c>
      <c r="B1026" s="110">
        <v>28</v>
      </c>
      <c r="C1026" s="106">
        <f t="shared" si="235"/>
        <v>51</v>
      </c>
      <c r="D1026" s="120" t="s">
        <v>2155</v>
      </c>
      <c r="E1026" s="108" t="s">
        <v>88</v>
      </c>
      <c r="F1026" s="109" t="s">
        <v>1522</v>
      </c>
    </row>
    <row r="1027" spans="1:6" ht="21">
      <c r="A1027" s="110">
        <f t="shared" si="234"/>
        <v>7220</v>
      </c>
      <c r="B1027" s="110">
        <v>28</v>
      </c>
      <c r="C1027" s="106">
        <f t="shared" si="235"/>
        <v>52</v>
      </c>
      <c r="D1027" s="120" t="s">
        <v>2156</v>
      </c>
      <c r="E1027" s="108" t="s">
        <v>88</v>
      </c>
      <c r="F1027" s="109" t="s">
        <v>1522</v>
      </c>
    </row>
    <row r="1028" spans="1:6" ht="21">
      <c r="A1028" s="110">
        <f t="shared" si="234"/>
        <v>7221</v>
      </c>
      <c r="B1028" s="110">
        <v>28</v>
      </c>
      <c r="C1028" s="106">
        <f t="shared" si="235"/>
        <v>53</v>
      </c>
      <c r="D1028" s="120" t="s">
        <v>2157</v>
      </c>
      <c r="E1028" s="108" t="s">
        <v>88</v>
      </c>
      <c r="F1028" s="109" t="s">
        <v>1522</v>
      </c>
    </row>
    <row r="1029" spans="1:6" ht="21">
      <c r="A1029" s="110">
        <f t="shared" si="234"/>
        <v>7222</v>
      </c>
      <c r="B1029" s="110">
        <v>28</v>
      </c>
      <c r="C1029" s="106">
        <f t="shared" si="235"/>
        <v>54</v>
      </c>
      <c r="D1029" s="120" t="s">
        <v>2158</v>
      </c>
      <c r="E1029" s="108" t="s">
        <v>88</v>
      </c>
      <c r="F1029" s="109" t="s">
        <v>1522</v>
      </c>
    </row>
    <row r="1030" spans="1:6" ht="21">
      <c r="A1030" s="110">
        <f t="shared" si="234"/>
        <v>7223</v>
      </c>
      <c r="B1030" s="110">
        <v>28</v>
      </c>
      <c r="C1030" s="106">
        <f t="shared" si="235"/>
        <v>55</v>
      </c>
      <c r="D1030" s="120" t="s">
        <v>2159</v>
      </c>
      <c r="E1030" s="108" t="s">
        <v>88</v>
      </c>
      <c r="F1030" s="109" t="s">
        <v>1522</v>
      </c>
    </row>
    <row r="1031" spans="1:6" ht="21">
      <c r="A1031" s="110">
        <f t="shared" si="234"/>
        <v>7224</v>
      </c>
      <c r="B1031" s="110">
        <v>28</v>
      </c>
      <c r="C1031" s="106">
        <f t="shared" si="235"/>
        <v>56</v>
      </c>
      <c r="D1031" s="120" t="s">
        <v>2160</v>
      </c>
      <c r="E1031" s="108" t="s">
        <v>88</v>
      </c>
      <c r="F1031" s="109" t="s">
        <v>1522</v>
      </c>
    </row>
    <row r="1032" spans="1:6" ht="21">
      <c r="A1032" s="110">
        <f t="shared" si="234"/>
        <v>7225</v>
      </c>
      <c r="B1032" s="110">
        <v>28</v>
      </c>
      <c r="C1032" s="106">
        <f t="shared" si="235"/>
        <v>57</v>
      </c>
      <c r="D1032" s="120" t="s">
        <v>2161</v>
      </c>
      <c r="E1032" s="108" t="s">
        <v>88</v>
      </c>
      <c r="F1032" s="109" t="s">
        <v>1522</v>
      </c>
    </row>
    <row r="1033" spans="1:6" ht="21">
      <c r="A1033" s="110">
        <f t="shared" si="234"/>
        <v>7226</v>
      </c>
      <c r="B1033" s="110">
        <v>28</v>
      </c>
      <c r="C1033" s="106">
        <f t="shared" si="235"/>
        <v>58</v>
      </c>
      <c r="D1033" s="120" t="s">
        <v>2162</v>
      </c>
      <c r="E1033" s="108" t="s">
        <v>88</v>
      </c>
      <c r="F1033" s="109" t="s">
        <v>1522</v>
      </c>
    </row>
    <row r="1034" spans="1:6" ht="21">
      <c r="A1034" s="110">
        <f t="shared" si="234"/>
        <v>7227</v>
      </c>
      <c r="B1034" s="110">
        <v>28</v>
      </c>
      <c r="C1034" s="106">
        <f t="shared" si="235"/>
        <v>59</v>
      </c>
      <c r="D1034" s="120" t="s">
        <v>2163</v>
      </c>
      <c r="E1034" s="108" t="s">
        <v>88</v>
      </c>
      <c r="F1034" s="109" t="s">
        <v>1522</v>
      </c>
    </row>
    <row r="1035" spans="1:6" ht="21">
      <c r="A1035" s="110">
        <f t="shared" si="234"/>
        <v>7228</v>
      </c>
      <c r="B1035" s="110">
        <v>28</v>
      </c>
      <c r="C1035" s="106">
        <f t="shared" si="235"/>
        <v>60</v>
      </c>
      <c r="D1035" s="120" t="s">
        <v>2164</v>
      </c>
      <c r="E1035" s="108" t="s">
        <v>88</v>
      </c>
      <c r="F1035" s="109" t="s">
        <v>1522</v>
      </c>
    </row>
    <row r="1036" spans="1:6" ht="21">
      <c r="A1036" s="110">
        <f t="shared" si="234"/>
        <v>7229</v>
      </c>
      <c r="B1036" s="110">
        <v>28</v>
      </c>
      <c r="C1036" s="106">
        <f t="shared" si="235"/>
        <v>61</v>
      </c>
      <c r="D1036" s="120" t="s">
        <v>2165</v>
      </c>
      <c r="E1036" s="108" t="s">
        <v>88</v>
      </c>
      <c r="F1036" s="109" t="s">
        <v>1522</v>
      </c>
    </row>
    <row r="1037" spans="1:6" ht="21">
      <c r="A1037" s="110">
        <f t="shared" si="234"/>
        <v>7230</v>
      </c>
      <c r="B1037" s="110">
        <v>28</v>
      </c>
      <c r="C1037" s="106">
        <f t="shared" si="235"/>
        <v>62</v>
      </c>
      <c r="D1037" s="120" t="s">
        <v>2166</v>
      </c>
      <c r="E1037" s="108" t="s">
        <v>88</v>
      </c>
      <c r="F1037" s="109" t="s">
        <v>1522</v>
      </c>
    </row>
    <row r="1038" spans="1:6" ht="21">
      <c r="A1038" s="110">
        <f t="shared" si="234"/>
        <v>7231</v>
      </c>
      <c r="B1038" s="110">
        <v>28</v>
      </c>
      <c r="C1038" s="106">
        <f t="shared" si="235"/>
        <v>63</v>
      </c>
      <c r="D1038" s="120" t="s">
        <v>2167</v>
      </c>
      <c r="E1038" s="108" t="s">
        <v>88</v>
      </c>
      <c r="F1038" s="109" t="s">
        <v>1522</v>
      </c>
    </row>
    <row r="1039" spans="1:6" ht="21">
      <c r="A1039" s="110">
        <f t="shared" si="234"/>
        <v>7232</v>
      </c>
      <c r="B1039" s="110">
        <v>28</v>
      </c>
      <c r="C1039" s="106">
        <f t="shared" si="235"/>
        <v>64</v>
      </c>
      <c r="D1039" s="120" t="s">
        <v>2168</v>
      </c>
      <c r="E1039" s="108" t="s">
        <v>88</v>
      </c>
      <c r="F1039" s="109" t="s">
        <v>1522</v>
      </c>
    </row>
    <row r="1040" spans="1:6" ht="21">
      <c r="A1040" s="110">
        <f t="shared" si="234"/>
        <v>7233</v>
      </c>
      <c r="B1040" s="110">
        <v>28</v>
      </c>
      <c r="C1040" s="106">
        <f t="shared" ref="C1040:C1103" si="236">C1039+1</f>
        <v>65</v>
      </c>
      <c r="D1040" s="120" t="s">
        <v>2169</v>
      </c>
      <c r="E1040" s="108" t="s">
        <v>88</v>
      </c>
      <c r="F1040" s="109" t="s">
        <v>1522</v>
      </c>
    </row>
    <row r="1041" spans="1:6" ht="21">
      <c r="A1041" s="110">
        <f t="shared" si="234"/>
        <v>7234</v>
      </c>
      <c r="B1041" s="110">
        <v>28</v>
      </c>
      <c r="C1041" s="106">
        <f t="shared" si="236"/>
        <v>66</v>
      </c>
      <c r="D1041" s="120" t="s">
        <v>2170</v>
      </c>
      <c r="E1041" s="108" t="s">
        <v>88</v>
      </c>
      <c r="F1041" s="109" t="s">
        <v>1522</v>
      </c>
    </row>
    <row r="1042" spans="1:6" ht="21">
      <c r="A1042" s="110">
        <f t="shared" si="234"/>
        <v>7235</v>
      </c>
      <c r="B1042" s="110">
        <v>28</v>
      </c>
      <c r="C1042" s="106">
        <f t="shared" si="236"/>
        <v>67</v>
      </c>
      <c r="D1042" s="120" t="s">
        <v>2171</v>
      </c>
      <c r="E1042" s="108" t="s">
        <v>88</v>
      </c>
      <c r="F1042" s="109" t="s">
        <v>1522</v>
      </c>
    </row>
    <row r="1043" spans="1:6" ht="21">
      <c r="A1043" s="110">
        <f t="shared" si="234"/>
        <v>7236</v>
      </c>
      <c r="B1043" s="110">
        <v>28</v>
      </c>
      <c r="C1043" s="106">
        <f t="shared" si="236"/>
        <v>68</v>
      </c>
      <c r="D1043" s="120" t="s">
        <v>2172</v>
      </c>
      <c r="E1043" s="108" t="s">
        <v>88</v>
      </c>
      <c r="F1043" s="109" t="s">
        <v>1522</v>
      </c>
    </row>
    <row r="1044" spans="1:6" ht="21">
      <c r="A1044" s="110">
        <f t="shared" si="234"/>
        <v>7237</v>
      </c>
      <c r="B1044" s="110">
        <v>28</v>
      </c>
      <c r="C1044" s="106">
        <f t="shared" si="236"/>
        <v>69</v>
      </c>
      <c r="D1044" s="120" t="s">
        <v>2173</v>
      </c>
      <c r="E1044" s="108" t="s">
        <v>88</v>
      </c>
      <c r="F1044" s="109" t="s">
        <v>1522</v>
      </c>
    </row>
    <row r="1045" spans="1:6" ht="21">
      <c r="A1045" s="110">
        <f t="shared" si="234"/>
        <v>7238</v>
      </c>
      <c r="B1045" s="110">
        <v>28</v>
      </c>
      <c r="C1045" s="106">
        <f t="shared" si="236"/>
        <v>70</v>
      </c>
      <c r="D1045" s="120" t="s">
        <v>2174</v>
      </c>
      <c r="E1045" s="108" t="s">
        <v>88</v>
      </c>
      <c r="F1045" s="109" t="s">
        <v>1522</v>
      </c>
    </row>
    <row r="1046" spans="1:6" ht="21">
      <c r="A1046" s="110">
        <f t="shared" ref="A1046:A1109" si="237">B1046*256+C1046</f>
        <v>7239</v>
      </c>
      <c r="B1046" s="110">
        <v>28</v>
      </c>
      <c r="C1046" s="106">
        <f t="shared" si="236"/>
        <v>71</v>
      </c>
      <c r="D1046" s="120" t="s">
        <v>2175</v>
      </c>
      <c r="E1046" s="108" t="s">
        <v>88</v>
      </c>
      <c r="F1046" s="109" t="s">
        <v>1522</v>
      </c>
    </row>
    <row r="1047" spans="1:6" ht="21">
      <c r="A1047" s="110">
        <f t="shared" si="237"/>
        <v>7240</v>
      </c>
      <c r="B1047" s="110">
        <v>28</v>
      </c>
      <c r="C1047" s="106">
        <f t="shared" si="236"/>
        <v>72</v>
      </c>
      <c r="D1047" s="120" t="s">
        <v>2176</v>
      </c>
      <c r="E1047" s="108" t="s">
        <v>88</v>
      </c>
      <c r="F1047" s="109" t="s">
        <v>1522</v>
      </c>
    </row>
    <row r="1048" spans="1:6" ht="21">
      <c r="A1048" s="110">
        <f t="shared" si="237"/>
        <v>7241</v>
      </c>
      <c r="B1048" s="110">
        <v>28</v>
      </c>
      <c r="C1048" s="106">
        <f t="shared" si="236"/>
        <v>73</v>
      </c>
      <c r="D1048" s="120" t="s">
        <v>2177</v>
      </c>
      <c r="E1048" s="108" t="s">
        <v>88</v>
      </c>
      <c r="F1048" s="109" t="s">
        <v>1522</v>
      </c>
    </row>
    <row r="1049" spans="1:6" ht="21">
      <c r="A1049" s="110">
        <f t="shared" si="237"/>
        <v>7242</v>
      </c>
      <c r="B1049" s="110">
        <v>28</v>
      </c>
      <c r="C1049" s="106">
        <f t="shared" si="236"/>
        <v>74</v>
      </c>
      <c r="D1049" s="120" t="s">
        <v>2178</v>
      </c>
      <c r="E1049" s="108" t="s">
        <v>88</v>
      </c>
      <c r="F1049" s="109" t="s">
        <v>1522</v>
      </c>
    </row>
    <row r="1050" spans="1:6" ht="21">
      <c r="A1050" s="110">
        <f t="shared" si="237"/>
        <v>7243</v>
      </c>
      <c r="B1050" s="110">
        <v>28</v>
      </c>
      <c r="C1050" s="106">
        <f t="shared" si="236"/>
        <v>75</v>
      </c>
      <c r="D1050" s="120" t="s">
        <v>2179</v>
      </c>
      <c r="E1050" s="108" t="s">
        <v>88</v>
      </c>
      <c r="F1050" s="109" t="s">
        <v>1522</v>
      </c>
    </row>
    <row r="1051" spans="1:6" ht="21">
      <c r="A1051" s="110">
        <f t="shared" si="237"/>
        <v>7244</v>
      </c>
      <c r="B1051" s="110">
        <v>28</v>
      </c>
      <c r="C1051" s="106">
        <f t="shared" si="236"/>
        <v>76</v>
      </c>
      <c r="D1051" s="120" t="s">
        <v>2180</v>
      </c>
      <c r="E1051" s="108" t="s">
        <v>88</v>
      </c>
      <c r="F1051" s="109" t="s">
        <v>1522</v>
      </c>
    </row>
    <row r="1052" spans="1:6" ht="21">
      <c r="A1052" s="110">
        <f t="shared" si="237"/>
        <v>7245</v>
      </c>
      <c r="B1052" s="110">
        <v>28</v>
      </c>
      <c r="C1052" s="106">
        <f t="shared" si="236"/>
        <v>77</v>
      </c>
      <c r="D1052" s="120" t="s">
        <v>2181</v>
      </c>
      <c r="E1052" s="108" t="s">
        <v>88</v>
      </c>
      <c r="F1052" s="109" t="s">
        <v>1522</v>
      </c>
    </row>
    <row r="1053" spans="1:6" ht="21">
      <c r="A1053" s="110">
        <f t="shared" si="237"/>
        <v>7246</v>
      </c>
      <c r="B1053" s="110">
        <v>28</v>
      </c>
      <c r="C1053" s="106">
        <f t="shared" si="236"/>
        <v>78</v>
      </c>
      <c r="D1053" s="120" t="s">
        <v>2182</v>
      </c>
      <c r="E1053" s="108" t="s">
        <v>88</v>
      </c>
      <c r="F1053" s="109" t="s">
        <v>1522</v>
      </c>
    </row>
    <row r="1054" spans="1:6" ht="21">
      <c r="A1054" s="110">
        <f t="shared" si="237"/>
        <v>7247</v>
      </c>
      <c r="B1054" s="110">
        <v>28</v>
      </c>
      <c r="C1054" s="106">
        <f t="shared" si="236"/>
        <v>79</v>
      </c>
      <c r="D1054" s="120" t="s">
        <v>2183</v>
      </c>
      <c r="E1054" s="108" t="s">
        <v>88</v>
      </c>
      <c r="F1054" s="109" t="s">
        <v>1522</v>
      </c>
    </row>
    <row r="1055" spans="1:6" ht="21">
      <c r="A1055" s="110">
        <f t="shared" si="237"/>
        <v>7248</v>
      </c>
      <c r="B1055" s="110">
        <v>28</v>
      </c>
      <c r="C1055" s="106">
        <f t="shared" si="236"/>
        <v>80</v>
      </c>
      <c r="D1055" s="120" t="s">
        <v>2184</v>
      </c>
      <c r="E1055" s="108" t="s">
        <v>88</v>
      </c>
      <c r="F1055" s="109" t="s">
        <v>1522</v>
      </c>
    </row>
    <row r="1056" spans="1:6" ht="21">
      <c r="A1056" s="110">
        <f t="shared" si="237"/>
        <v>7249</v>
      </c>
      <c r="B1056" s="110">
        <v>28</v>
      </c>
      <c r="C1056" s="106">
        <f t="shared" si="236"/>
        <v>81</v>
      </c>
      <c r="D1056" s="120" t="s">
        <v>2185</v>
      </c>
      <c r="E1056" s="108" t="s">
        <v>88</v>
      </c>
      <c r="F1056" s="109" t="s">
        <v>1522</v>
      </c>
    </row>
    <row r="1057" spans="1:6" ht="21">
      <c r="A1057" s="110">
        <f t="shared" si="237"/>
        <v>7250</v>
      </c>
      <c r="B1057" s="110">
        <v>28</v>
      </c>
      <c r="C1057" s="106">
        <f t="shared" si="236"/>
        <v>82</v>
      </c>
      <c r="D1057" s="120" t="s">
        <v>2186</v>
      </c>
      <c r="E1057" s="108" t="s">
        <v>88</v>
      </c>
      <c r="F1057" s="109" t="s">
        <v>1522</v>
      </c>
    </row>
    <row r="1058" spans="1:6" ht="21">
      <c r="A1058" s="110">
        <f t="shared" si="237"/>
        <v>7251</v>
      </c>
      <c r="B1058" s="110">
        <v>28</v>
      </c>
      <c r="C1058" s="106">
        <f t="shared" si="236"/>
        <v>83</v>
      </c>
      <c r="D1058" s="120" t="s">
        <v>2187</v>
      </c>
      <c r="E1058" s="108" t="s">
        <v>88</v>
      </c>
      <c r="F1058" s="109" t="s">
        <v>1522</v>
      </c>
    </row>
    <row r="1059" spans="1:6" ht="21">
      <c r="A1059" s="110">
        <f t="shared" si="237"/>
        <v>7252</v>
      </c>
      <c r="B1059" s="110">
        <v>28</v>
      </c>
      <c r="C1059" s="106">
        <f t="shared" si="236"/>
        <v>84</v>
      </c>
      <c r="D1059" s="120" t="s">
        <v>2188</v>
      </c>
      <c r="E1059" s="108" t="s">
        <v>88</v>
      </c>
      <c r="F1059" s="109" t="s">
        <v>1522</v>
      </c>
    </row>
    <row r="1060" spans="1:6" ht="21">
      <c r="A1060" s="110">
        <f t="shared" si="237"/>
        <v>7253</v>
      </c>
      <c r="B1060" s="110">
        <v>28</v>
      </c>
      <c r="C1060" s="106">
        <f t="shared" si="236"/>
        <v>85</v>
      </c>
      <c r="D1060" s="120" t="s">
        <v>2189</v>
      </c>
      <c r="E1060" s="108" t="s">
        <v>88</v>
      </c>
      <c r="F1060" s="109" t="s">
        <v>1522</v>
      </c>
    </row>
    <row r="1061" spans="1:6" ht="21">
      <c r="A1061" s="110">
        <f t="shared" si="237"/>
        <v>7254</v>
      </c>
      <c r="B1061" s="110">
        <v>28</v>
      </c>
      <c r="C1061" s="106">
        <f t="shared" si="236"/>
        <v>86</v>
      </c>
      <c r="D1061" s="120" t="s">
        <v>2190</v>
      </c>
      <c r="E1061" s="108" t="s">
        <v>88</v>
      </c>
      <c r="F1061" s="109" t="s">
        <v>1522</v>
      </c>
    </row>
    <row r="1062" spans="1:6" ht="21">
      <c r="A1062" s="110">
        <f t="shared" si="237"/>
        <v>7255</v>
      </c>
      <c r="B1062" s="110">
        <v>28</v>
      </c>
      <c r="C1062" s="106">
        <f t="shared" si="236"/>
        <v>87</v>
      </c>
      <c r="D1062" s="120" t="s">
        <v>2191</v>
      </c>
      <c r="E1062" s="108" t="s">
        <v>88</v>
      </c>
      <c r="F1062" s="109" t="s">
        <v>1522</v>
      </c>
    </row>
    <row r="1063" spans="1:6" ht="21">
      <c r="A1063" s="110">
        <f t="shared" si="237"/>
        <v>7256</v>
      </c>
      <c r="B1063" s="110">
        <v>28</v>
      </c>
      <c r="C1063" s="106">
        <f t="shared" si="236"/>
        <v>88</v>
      </c>
      <c r="D1063" s="120" t="s">
        <v>2192</v>
      </c>
      <c r="E1063" s="108" t="s">
        <v>88</v>
      </c>
      <c r="F1063" s="109" t="s">
        <v>1522</v>
      </c>
    </row>
    <row r="1064" spans="1:6" ht="21">
      <c r="A1064" s="110">
        <f t="shared" si="237"/>
        <v>7257</v>
      </c>
      <c r="B1064" s="110">
        <v>28</v>
      </c>
      <c r="C1064" s="106">
        <f t="shared" si="236"/>
        <v>89</v>
      </c>
      <c r="D1064" s="120" t="s">
        <v>2193</v>
      </c>
      <c r="E1064" s="108" t="s">
        <v>88</v>
      </c>
      <c r="F1064" s="109" t="s">
        <v>1522</v>
      </c>
    </row>
    <row r="1065" spans="1:6" ht="21">
      <c r="A1065" s="110">
        <f t="shared" si="237"/>
        <v>7258</v>
      </c>
      <c r="B1065" s="110">
        <v>28</v>
      </c>
      <c r="C1065" s="106">
        <f t="shared" si="236"/>
        <v>90</v>
      </c>
      <c r="D1065" s="120" t="s">
        <v>2194</v>
      </c>
      <c r="E1065" s="108" t="s">
        <v>88</v>
      </c>
      <c r="F1065" s="109" t="s">
        <v>1522</v>
      </c>
    </row>
    <row r="1066" spans="1:6" ht="21">
      <c r="A1066" s="110">
        <f t="shared" si="237"/>
        <v>7259</v>
      </c>
      <c r="B1066" s="110">
        <v>28</v>
      </c>
      <c r="C1066" s="106">
        <f t="shared" si="236"/>
        <v>91</v>
      </c>
      <c r="D1066" s="120" t="s">
        <v>2195</v>
      </c>
      <c r="E1066" s="108" t="s">
        <v>88</v>
      </c>
      <c r="F1066" s="109" t="s">
        <v>1522</v>
      </c>
    </row>
    <row r="1067" spans="1:6" ht="21">
      <c r="A1067" s="110">
        <f t="shared" si="237"/>
        <v>7260</v>
      </c>
      <c r="B1067" s="110">
        <v>28</v>
      </c>
      <c r="C1067" s="106">
        <f t="shared" si="236"/>
        <v>92</v>
      </c>
      <c r="D1067" s="120" t="s">
        <v>2196</v>
      </c>
      <c r="E1067" s="108" t="s">
        <v>88</v>
      </c>
      <c r="F1067" s="109" t="s">
        <v>1522</v>
      </c>
    </row>
    <row r="1068" spans="1:6" ht="21">
      <c r="A1068" s="110">
        <f t="shared" si="237"/>
        <v>7261</v>
      </c>
      <c r="B1068" s="110">
        <v>28</v>
      </c>
      <c r="C1068" s="106">
        <f t="shared" si="236"/>
        <v>93</v>
      </c>
      <c r="D1068" s="120" t="s">
        <v>2197</v>
      </c>
      <c r="E1068" s="108" t="s">
        <v>88</v>
      </c>
      <c r="F1068" s="109" t="s">
        <v>1522</v>
      </c>
    </row>
    <row r="1069" spans="1:6" ht="21">
      <c r="A1069" s="110">
        <f t="shared" si="237"/>
        <v>7262</v>
      </c>
      <c r="B1069" s="110">
        <v>28</v>
      </c>
      <c r="C1069" s="106">
        <f t="shared" si="236"/>
        <v>94</v>
      </c>
      <c r="D1069" s="120" t="s">
        <v>2198</v>
      </c>
      <c r="E1069" s="108" t="s">
        <v>88</v>
      </c>
      <c r="F1069" s="109" t="s">
        <v>1522</v>
      </c>
    </row>
    <row r="1070" spans="1:6" ht="21">
      <c r="A1070" s="110">
        <f t="shared" si="237"/>
        <v>7263</v>
      </c>
      <c r="B1070" s="110">
        <v>28</v>
      </c>
      <c r="C1070" s="106">
        <f t="shared" si="236"/>
        <v>95</v>
      </c>
      <c r="D1070" s="120" t="s">
        <v>2199</v>
      </c>
      <c r="E1070" s="108" t="s">
        <v>88</v>
      </c>
      <c r="F1070" s="109" t="s">
        <v>1522</v>
      </c>
    </row>
    <row r="1071" spans="1:6" ht="21">
      <c r="A1071" s="110">
        <f t="shared" si="237"/>
        <v>7264</v>
      </c>
      <c r="B1071" s="110">
        <v>28</v>
      </c>
      <c r="C1071" s="106">
        <f t="shared" si="236"/>
        <v>96</v>
      </c>
      <c r="D1071" s="120" t="s">
        <v>2200</v>
      </c>
      <c r="E1071" s="108" t="s">
        <v>88</v>
      </c>
      <c r="F1071" s="109" t="s">
        <v>1522</v>
      </c>
    </row>
    <row r="1072" spans="1:6" ht="21">
      <c r="A1072" s="110">
        <f t="shared" si="237"/>
        <v>7265</v>
      </c>
      <c r="B1072" s="110">
        <v>28</v>
      </c>
      <c r="C1072" s="106">
        <f t="shared" si="236"/>
        <v>97</v>
      </c>
      <c r="D1072" s="120" t="s">
        <v>2201</v>
      </c>
      <c r="E1072" s="108" t="s">
        <v>88</v>
      </c>
      <c r="F1072" s="109" t="s">
        <v>1522</v>
      </c>
    </row>
    <row r="1073" spans="1:6" ht="21">
      <c r="A1073" s="110">
        <f t="shared" si="237"/>
        <v>7266</v>
      </c>
      <c r="B1073" s="110">
        <v>28</v>
      </c>
      <c r="C1073" s="106">
        <f t="shared" si="236"/>
        <v>98</v>
      </c>
      <c r="D1073" s="120" t="s">
        <v>2202</v>
      </c>
      <c r="E1073" s="108" t="s">
        <v>88</v>
      </c>
      <c r="F1073" s="109" t="s">
        <v>1522</v>
      </c>
    </row>
    <row r="1074" spans="1:6" ht="21">
      <c r="A1074" s="110">
        <f t="shared" si="237"/>
        <v>7267</v>
      </c>
      <c r="B1074" s="110">
        <v>28</v>
      </c>
      <c r="C1074" s="106">
        <f t="shared" si="236"/>
        <v>99</v>
      </c>
      <c r="D1074" s="120" t="s">
        <v>2203</v>
      </c>
      <c r="E1074" s="108" t="s">
        <v>88</v>
      </c>
      <c r="F1074" s="109" t="s">
        <v>1522</v>
      </c>
    </row>
    <row r="1075" spans="1:6" ht="21">
      <c r="A1075" s="110">
        <f t="shared" si="237"/>
        <v>7268</v>
      </c>
      <c r="B1075" s="110">
        <v>28</v>
      </c>
      <c r="C1075" s="106">
        <f t="shared" si="236"/>
        <v>100</v>
      </c>
      <c r="D1075" s="120" t="s">
        <v>2204</v>
      </c>
      <c r="E1075" s="108" t="s">
        <v>88</v>
      </c>
      <c r="F1075" s="109" t="s">
        <v>1522</v>
      </c>
    </row>
    <row r="1076" spans="1:6" ht="21">
      <c r="A1076" s="110">
        <f t="shared" si="237"/>
        <v>7269</v>
      </c>
      <c r="B1076" s="110">
        <v>28</v>
      </c>
      <c r="C1076" s="106">
        <f t="shared" si="236"/>
        <v>101</v>
      </c>
      <c r="D1076" s="120" t="s">
        <v>2205</v>
      </c>
      <c r="E1076" s="108" t="s">
        <v>88</v>
      </c>
      <c r="F1076" s="109" t="s">
        <v>1522</v>
      </c>
    </row>
    <row r="1077" spans="1:6" ht="21">
      <c r="A1077" s="110">
        <f t="shared" si="237"/>
        <v>7270</v>
      </c>
      <c r="B1077" s="110">
        <v>28</v>
      </c>
      <c r="C1077" s="106">
        <f t="shared" si="236"/>
        <v>102</v>
      </c>
      <c r="D1077" s="120" t="s">
        <v>2206</v>
      </c>
      <c r="E1077" s="108" t="s">
        <v>88</v>
      </c>
      <c r="F1077" s="109" t="s">
        <v>1522</v>
      </c>
    </row>
    <row r="1078" spans="1:6" ht="21">
      <c r="A1078" s="110">
        <f t="shared" si="237"/>
        <v>7271</v>
      </c>
      <c r="B1078" s="110">
        <v>28</v>
      </c>
      <c r="C1078" s="106">
        <f t="shared" si="236"/>
        <v>103</v>
      </c>
      <c r="D1078" s="120" t="s">
        <v>2207</v>
      </c>
      <c r="E1078" s="108" t="s">
        <v>88</v>
      </c>
      <c r="F1078" s="109" t="s">
        <v>1522</v>
      </c>
    </row>
    <row r="1079" spans="1:6" ht="21">
      <c r="A1079" s="110">
        <f t="shared" si="237"/>
        <v>7272</v>
      </c>
      <c r="B1079" s="110">
        <v>28</v>
      </c>
      <c r="C1079" s="106">
        <f t="shared" si="236"/>
        <v>104</v>
      </c>
      <c r="D1079" s="120" t="s">
        <v>2208</v>
      </c>
      <c r="E1079" s="108" t="s">
        <v>88</v>
      </c>
      <c r="F1079" s="109" t="s">
        <v>1522</v>
      </c>
    </row>
    <row r="1080" spans="1:6" ht="21">
      <c r="A1080" s="110">
        <f t="shared" si="237"/>
        <v>7273</v>
      </c>
      <c r="B1080" s="110">
        <v>28</v>
      </c>
      <c r="C1080" s="106">
        <f t="shared" si="236"/>
        <v>105</v>
      </c>
      <c r="D1080" s="120" t="s">
        <v>2209</v>
      </c>
      <c r="E1080" s="108" t="s">
        <v>88</v>
      </c>
      <c r="F1080" s="109" t="s">
        <v>1522</v>
      </c>
    </row>
    <row r="1081" spans="1:6" ht="21">
      <c r="A1081" s="110">
        <f t="shared" si="237"/>
        <v>7274</v>
      </c>
      <c r="B1081" s="110">
        <v>28</v>
      </c>
      <c r="C1081" s="106">
        <f t="shared" si="236"/>
        <v>106</v>
      </c>
      <c r="D1081" s="120" t="s">
        <v>2210</v>
      </c>
      <c r="E1081" s="108" t="s">
        <v>88</v>
      </c>
      <c r="F1081" s="109" t="s">
        <v>1522</v>
      </c>
    </row>
    <row r="1082" spans="1:6" ht="21">
      <c r="A1082" s="110">
        <f t="shared" si="237"/>
        <v>7275</v>
      </c>
      <c r="B1082" s="110">
        <v>28</v>
      </c>
      <c r="C1082" s="106">
        <f t="shared" si="236"/>
        <v>107</v>
      </c>
      <c r="D1082" s="120" t="s">
        <v>2211</v>
      </c>
      <c r="E1082" s="108" t="s">
        <v>88</v>
      </c>
      <c r="F1082" s="109" t="s">
        <v>1522</v>
      </c>
    </row>
    <row r="1083" spans="1:6" ht="21">
      <c r="A1083" s="110">
        <f t="shared" si="237"/>
        <v>7276</v>
      </c>
      <c r="B1083" s="110">
        <v>28</v>
      </c>
      <c r="C1083" s="106">
        <f t="shared" si="236"/>
        <v>108</v>
      </c>
      <c r="D1083" s="120" t="s">
        <v>2212</v>
      </c>
      <c r="E1083" s="108" t="s">
        <v>88</v>
      </c>
      <c r="F1083" s="109" t="s">
        <v>1522</v>
      </c>
    </row>
    <row r="1084" spans="1:6" ht="21">
      <c r="A1084" s="110">
        <f t="shared" si="237"/>
        <v>7277</v>
      </c>
      <c r="B1084" s="110">
        <v>28</v>
      </c>
      <c r="C1084" s="106">
        <f t="shared" si="236"/>
        <v>109</v>
      </c>
      <c r="D1084" s="120" t="s">
        <v>2213</v>
      </c>
      <c r="E1084" s="108" t="s">
        <v>88</v>
      </c>
      <c r="F1084" s="109" t="s">
        <v>1522</v>
      </c>
    </row>
    <row r="1085" spans="1:6" ht="21">
      <c r="A1085" s="110">
        <f t="shared" si="237"/>
        <v>7278</v>
      </c>
      <c r="B1085" s="110">
        <v>28</v>
      </c>
      <c r="C1085" s="106">
        <f t="shared" si="236"/>
        <v>110</v>
      </c>
      <c r="D1085" s="120" t="s">
        <v>2214</v>
      </c>
      <c r="E1085" s="108" t="s">
        <v>88</v>
      </c>
      <c r="F1085" s="109" t="s">
        <v>1522</v>
      </c>
    </row>
    <row r="1086" spans="1:6" ht="21">
      <c r="A1086" s="110">
        <f t="shared" si="237"/>
        <v>7279</v>
      </c>
      <c r="B1086" s="110">
        <v>28</v>
      </c>
      <c r="C1086" s="106">
        <f t="shared" si="236"/>
        <v>111</v>
      </c>
      <c r="D1086" s="120" t="s">
        <v>2215</v>
      </c>
      <c r="E1086" s="108" t="s">
        <v>88</v>
      </c>
      <c r="F1086" s="109" t="s">
        <v>1522</v>
      </c>
    </row>
    <row r="1087" spans="1:6" ht="21">
      <c r="A1087" s="110">
        <f t="shared" si="237"/>
        <v>7280</v>
      </c>
      <c r="B1087" s="110">
        <v>28</v>
      </c>
      <c r="C1087" s="106">
        <f t="shared" si="236"/>
        <v>112</v>
      </c>
      <c r="D1087" s="120" t="s">
        <v>2216</v>
      </c>
      <c r="E1087" s="108" t="s">
        <v>88</v>
      </c>
      <c r="F1087" s="109" t="s">
        <v>1522</v>
      </c>
    </row>
    <row r="1088" spans="1:6" ht="21">
      <c r="A1088" s="110">
        <f t="shared" si="237"/>
        <v>7281</v>
      </c>
      <c r="B1088" s="110">
        <v>28</v>
      </c>
      <c r="C1088" s="106">
        <f t="shared" si="236"/>
        <v>113</v>
      </c>
      <c r="D1088" s="120" t="s">
        <v>2217</v>
      </c>
      <c r="E1088" s="108" t="s">
        <v>88</v>
      </c>
      <c r="F1088" s="109" t="s">
        <v>1522</v>
      </c>
    </row>
    <row r="1089" spans="1:6" ht="21">
      <c r="A1089" s="110">
        <f t="shared" si="237"/>
        <v>7282</v>
      </c>
      <c r="B1089" s="110">
        <v>28</v>
      </c>
      <c r="C1089" s="106">
        <f t="shared" si="236"/>
        <v>114</v>
      </c>
      <c r="D1089" s="120" t="s">
        <v>2218</v>
      </c>
      <c r="E1089" s="108" t="s">
        <v>88</v>
      </c>
      <c r="F1089" s="109" t="s">
        <v>1522</v>
      </c>
    </row>
    <row r="1090" spans="1:6" ht="21">
      <c r="A1090" s="110">
        <f t="shared" si="237"/>
        <v>7283</v>
      </c>
      <c r="B1090" s="110">
        <v>28</v>
      </c>
      <c r="C1090" s="106">
        <f t="shared" si="236"/>
        <v>115</v>
      </c>
      <c r="D1090" s="120" t="s">
        <v>2219</v>
      </c>
      <c r="E1090" s="108" t="s">
        <v>88</v>
      </c>
      <c r="F1090" s="109" t="s">
        <v>1522</v>
      </c>
    </row>
    <row r="1091" spans="1:6" ht="21">
      <c r="A1091" s="110">
        <f t="shared" si="237"/>
        <v>7284</v>
      </c>
      <c r="B1091" s="110">
        <v>28</v>
      </c>
      <c r="C1091" s="106">
        <f t="shared" si="236"/>
        <v>116</v>
      </c>
      <c r="D1091" s="120" t="s">
        <v>2220</v>
      </c>
      <c r="E1091" s="108" t="s">
        <v>88</v>
      </c>
      <c r="F1091" s="109" t="s">
        <v>1522</v>
      </c>
    </row>
    <row r="1092" spans="1:6" ht="21">
      <c r="A1092" s="110">
        <f t="shared" si="237"/>
        <v>7285</v>
      </c>
      <c r="B1092" s="110">
        <v>28</v>
      </c>
      <c r="C1092" s="106">
        <f t="shared" si="236"/>
        <v>117</v>
      </c>
      <c r="D1092" s="120" t="s">
        <v>2221</v>
      </c>
      <c r="E1092" s="108" t="s">
        <v>88</v>
      </c>
      <c r="F1092" s="109" t="s">
        <v>1522</v>
      </c>
    </row>
    <row r="1093" spans="1:6" ht="21">
      <c r="A1093" s="110">
        <f t="shared" si="237"/>
        <v>7286</v>
      </c>
      <c r="B1093" s="110">
        <v>28</v>
      </c>
      <c r="C1093" s="106">
        <f t="shared" si="236"/>
        <v>118</v>
      </c>
      <c r="D1093" s="120" t="s">
        <v>2222</v>
      </c>
      <c r="E1093" s="108" t="s">
        <v>88</v>
      </c>
      <c r="F1093" s="109" t="s">
        <v>1522</v>
      </c>
    </row>
    <row r="1094" spans="1:6" ht="21">
      <c r="A1094" s="110">
        <f t="shared" si="237"/>
        <v>7287</v>
      </c>
      <c r="B1094" s="110">
        <v>28</v>
      </c>
      <c r="C1094" s="106">
        <f t="shared" si="236"/>
        <v>119</v>
      </c>
      <c r="D1094" s="120" t="s">
        <v>2223</v>
      </c>
      <c r="E1094" s="108" t="s">
        <v>88</v>
      </c>
      <c r="F1094" s="109" t="s">
        <v>1522</v>
      </c>
    </row>
    <row r="1095" spans="1:6" ht="21">
      <c r="A1095" s="110">
        <f t="shared" si="237"/>
        <v>7288</v>
      </c>
      <c r="B1095" s="110">
        <v>28</v>
      </c>
      <c r="C1095" s="106">
        <f t="shared" si="236"/>
        <v>120</v>
      </c>
      <c r="D1095" s="120" t="s">
        <v>2224</v>
      </c>
      <c r="E1095" s="108" t="s">
        <v>88</v>
      </c>
      <c r="F1095" s="109" t="s">
        <v>1522</v>
      </c>
    </row>
    <row r="1096" spans="1:6" ht="21">
      <c r="A1096" s="110">
        <f t="shared" si="237"/>
        <v>7289</v>
      </c>
      <c r="B1096" s="110">
        <v>28</v>
      </c>
      <c r="C1096" s="106">
        <f t="shared" si="236"/>
        <v>121</v>
      </c>
      <c r="D1096" s="120" t="s">
        <v>2225</v>
      </c>
      <c r="E1096" s="108" t="s">
        <v>88</v>
      </c>
      <c r="F1096" s="109" t="s">
        <v>1522</v>
      </c>
    </row>
    <row r="1097" spans="1:6" ht="21">
      <c r="A1097" s="110">
        <f t="shared" si="237"/>
        <v>7290</v>
      </c>
      <c r="B1097" s="110">
        <v>28</v>
      </c>
      <c r="C1097" s="106">
        <f t="shared" si="236"/>
        <v>122</v>
      </c>
      <c r="D1097" s="120" t="s">
        <v>2226</v>
      </c>
      <c r="E1097" s="108" t="s">
        <v>88</v>
      </c>
      <c r="F1097" s="109" t="s">
        <v>1522</v>
      </c>
    </row>
    <row r="1098" spans="1:6" ht="21">
      <c r="A1098" s="110">
        <f t="shared" si="237"/>
        <v>7291</v>
      </c>
      <c r="B1098" s="110">
        <v>28</v>
      </c>
      <c r="C1098" s="106">
        <f t="shared" si="236"/>
        <v>123</v>
      </c>
      <c r="D1098" s="120" t="s">
        <v>2227</v>
      </c>
      <c r="E1098" s="108" t="s">
        <v>88</v>
      </c>
      <c r="F1098" s="109" t="s">
        <v>1522</v>
      </c>
    </row>
    <row r="1099" spans="1:6" ht="21">
      <c r="A1099" s="110">
        <f t="shared" si="237"/>
        <v>7292</v>
      </c>
      <c r="B1099" s="110">
        <v>28</v>
      </c>
      <c r="C1099" s="106">
        <f t="shared" si="236"/>
        <v>124</v>
      </c>
      <c r="D1099" s="120" t="s">
        <v>2228</v>
      </c>
      <c r="E1099" s="108" t="s">
        <v>88</v>
      </c>
      <c r="F1099" s="109" t="s">
        <v>1522</v>
      </c>
    </row>
    <row r="1100" spans="1:6" ht="21">
      <c r="A1100" s="110">
        <f t="shared" si="237"/>
        <v>7293</v>
      </c>
      <c r="B1100" s="110">
        <v>28</v>
      </c>
      <c r="C1100" s="106">
        <f t="shared" si="236"/>
        <v>125</v>
      </c>
      <c r="D1100" s="120" t="s">
        <v>2229</v>
      </c>
      <c r="E1100" s="108" t="s">
        <v>88</v>
      </c>
      <c r="F1100" s="109" t="s">
        <v>1522</v>
      </c>
    </row>
    <row r="1101" spans="1:6" ht="21">
      <c r="A1101" s="110">
        <f t="shared" si="237"/>
        <v>7294</v>
      </c>
      <c r="B1101" s="110">
        <v>28</v>
      </c>
      <c r="C1101" s="106">
        <f t="shared" si="236"/>
        <v>126</v>
      </c>
      <c r="D1101" s="120" t="s">
        <v>2230</v>
      </c>
      <c r="E1101" s="108" t="s">
        <v>88</v>
      </c>
      <c r="F1101" s="109" t="s">
        <v>1522</v>
      </c>
    </row>
    <row r="1102" spans="1:6" ht="21">
      <c r="A1102" s="110">
        <f t="shared" si="237"/>
        <v>7295</v>
      </c>
      <c r="B1102" s="110">
        <v>28</v>
      </c>
      <c r="C1102" s="106">
        <f t="shared" si="236"/>
        <v>127</v>
      </c>
      <c r="D1102" s="120" t="s">
        <v>2231</v>
      </c>
      <c r="E1102" s="108" t="s">
        <v>88</v>
      </c>
      <c r="F1102" s="109" t="s">
        <v>1522</v>
      </c>
    </row>
    <row r="1103" spans="1:6" ht="21">
      <c r="A1103" s="110">
        <f t="shared" si="237"/>
        <v>7296</v>
      </c>
      <c r="B1103" s="110">
        <v>28</v>
      </c>
      <c r="C1103" s="106">
        <f t="shared" si="236"/>
        <v>128</v>
      </c>
      <c r="D1103" s="120" t="s">
        <v>2232</v>
      </c>
      <c r="E1103" s="108" t="s">
        <v>88</v>
      </c>
      <c r="F1103" s="109" t="s">
        <v>1522</v>
      </c>
    </row>
    <row r="1104" spans="1:6" ht="21">
      <c r="A1104" s="110">
        <f t="shared" si="237"/>
        <v>7297</v>
      </c>
      <c r="B1104" s="110">
        <v>28</v>
      </c>
      <c r="C1104" s="106">
        <f t="shared" ref="C1104:C1167" si="238">C1103+1</f>
        <v>129</v>
      </c>
      <c r="D1104" s="120" t="s">
        <v>2233</v>
      </c>
      <c r="E1104" s="108" t="s">
        <v>88</v>
      </c>
      <c r="F1104" s="109" t="s">
        <v>1522</v>
      </c>
    </row>
    <row r="1105" spans="1:6" ht="21">
      <c r="A1105" s="110">
        <f t="shared" si="237"/>
        <v>7298</v>
      </c>
      <c r="B1105" s="110">
        <v>28</v>
      </c>
      <c r="C1105" s="106">
        <f t="shared" si="238"/>
        <v>130</v>
      </c>
      <c r="D1105" s="120" t="s">
        <v>2234</v>
      </c>
      <c r="E1105" s="108" t="s">
        <v>88</v>
      </c>
      <c r="F1105" s="109" t="s">
        <v>1522</v>
      </c>
    </row>
    <row r="1106" spans="1:6" ht="21">
      <c r="A1106" s="110">
        <f t="shared" si="237"/>
        <v>7299</v>
      </c>
      <c r="B1106" s="110">
        <v>28</v>
      </c>
      <c r="C1106" s="106">
        <f t="shared" si="238"/>
        <v>131</v>
      </c>
      <c r="D1106" s="120" t="s">
        <v>2235</v>
      </c>
      <c r="E1106" s="108" t="s">
        <v>88</v>
      </c>
      <c r="F1106" s="109" t="s">
        <v>1522</v>
      </c>
    </row>
    <row r="1107" spans="1:6" ht="21">
      <c r="A1107" s="110">
        <f t="shared" si="237"/>
        <v>7300</v>
      </c>
      <c r="B1107" s="110">
        <v>28</v>
      </c>
      <c r="C1107" s="106">
        <f t="shared" si="238"/>
        <v>132</v>
      </c>
      <c r="D1107" s="120" t="s">
        <v>2236</v>
      </c>
      <c r="E1107" s="108" t="s">
        <v>88</v>
      </c>
      <c r="F1107" s="109" t="s">
        <v>1522</v>
      </c>
    </row>
    <row r="1108" spans="1:6" ht="21">
      <c r="A1108" s="110">
        <f t="shared" si="237"/>
        <v>7301</v>
      </c>
      <c r="B1108" s="110">
        <v>28</v>
      </c>
      <c r="C1108" s="106">
        <f t="shared" si="238"/>
        <v>133</v>
      </c>
      <c r="D1108" s="120" t="s">
        <v>2237</v>
      </c>
      <c r="E1108" s="108" t="s">
        <v>88</v>
      </c>
      <c r="F1108" s="109" t="s">
        <v>1522</v>
      </c>
    </row>
    <row r="1109" spans="1:6" ht="21">
      <c r="A1109" s="110">
        <f t="shared" si="237"/>
        <v>7302</v>
      </c>
      <c r="B1109" s="110">
        <v>28</v>
      </c>
      <c r="C1109" s="106">
        <f t="shared" si="238"/>
        <v>134</v>
      </c>
      <c r="D1109" s="120" t="s">
        <v>2238</v>
      </c>
      <c r="E1109" s="108" t="s">
        <v>88</v>
      </c>
      <c r="F1109" s="109" t="s">
        <v>1522</v>
      </c>
    </row>
    <row r="1110" spans="1:6" ht="21">
      <c r="A1110" s="110">
        <f t="shared" ref="A1110:A1173" si="239">B1110*256+C1110</f>
        <v>7303</v>
      </c>
      <c r="B1110" s="110">
        <v>28</v>
      </c>
      <c r="C1110" s="106">
        <f t="shared" si="238"/>
        <v>135</v>
      </c>
      <c r="D1110" s="120" t="s">
        <v>2239</v>
      </c>
      <c r="E1110" s="108" t="s">
        <v>88</v>
      </c>
      <c r="F1110" s="109" t="s">
        <v>1522</v>
      </c>
    </row>
    <row r="1111" spans="1:6" ht="21">
      <c r="A1111" s="110">
        <f t="shared" si="239"/>
        <v>7304</v>
      </c>
      <c r="B1111" s="110">
        <v>28</v>
      </c>
      <c r="C1111" s="106">
        <f t="shared" si="238"/>
        <v>136</v>
      </c>
      <c r="D1111" s="120" t="s">
        <v>2240</v>
      </c>
      <c r="E1111" s="108" t="s">
        <v>88</v>
      </c>
      <c r="F1111" s="109" t="s">
        <v>1522</v>
      </c>
    </row>
    <row r="1112" spans="1:6" ht="21">
      <c r="A1112" s="110">
        <f t="shared" si="239"/>
        <v>7305</v>
      </c>
      <c r="B1112" s="110">
        <v>28</v>
      </c>
      <c r="C1112" s="106">
        <f t="shared" si="238"/>
        <v>137</v>
      </c>
      <c r="D1112" s="120" t="s">
        <v>2241</v>
      </c>
      <c r="E1112" s="108" t="s">
        <v>88</v>
      </c>
      <c r="F1112" s="109" t="s">
        <v>1522</v>
      </c>
    </row>
    <row r="1113" spans="1:6" ht="21">
      <c r="A1113" s="110">
        <f t="shared" si="239"/>
        <v>7306</v>
      </c>
      <c r="B1113" s="110">
        <v>28</v>
      </c>
      <c r="C1113" s="106">
        <f t="shared" si="238"/>
        <v>138</v>
      </c>
      <c r="D1113" s="120" t="s">
        <v>2242</v>
      </c>
      <c r="E1113" s="108" t="s">
        <v>88</v>
      </c>
      <c r="F1113" s="109" t="s">
        <v>1522</v>
      </c>
    </row>
    <row r="1114" spans="1:6" ht="21">
      <c r="A1114" s="110">
        <f t="shared" si="239"/>
        <v>7307</v>
      </c>
      <c r="B1114" s="110">
        <v>28</v>
      </c>
      <c r="C1114" s="106">
        <f t="shared" si="238"/>
        <v>139</v>
      </c>
      <c r="D1114" s="120" t="s">
        <v>2243</v>
      </c>
      <c r="E1114" s="108" t="s">
        <v>88</v>
      </c>
      <c r="F1114" s="109" t="s">
        <v>1522</v>
      </c>
    </row>
    <row r="1115" spans="1:6" ht="21">
      <c r="A1115" s="110">
        <f t="shared" si="239"/>
        <v>7308</v>
      </c>
      <c r="B1115" s="110">
        <v>28</v>
      </c>
      <c r="C1115" s="106">
        <f t="shared" si="238"/>
        <v>140</v>
      </c>
      <c r="D1115" s="120" t="s">
        <v>2244</v>
      </c>
      <c r="E1115" s="108" t="s">
        <v>88</v>
      </c>
      <c r="F1115" s="109" t="s">
        <v>1522</v>
      </c>
    </row>
    <row r="1116" spans="1:6" ht="21">
      <c r="A1116" s="110">
        <f t="shared" si="239"/>
        <v>7309</v>
      </c>
      <c r="B1116" s="110">
        <v>28</v>
      </c>
      <c r="C1116" s="106">
        <f t="shared" si="238"/>
        <v>141</v>
      </c>
      <c r="D1116" s="120" t="s">
        <v>2245</v>
      </c>
      <c r="E1116" s="108" t="s">
        <v>88</v>
      </c>
      <c r="F1116" s="109" t="s">
        <v>1522</v>
      </c>
    </row>
    <row r="1117" spans="1:6" ht="21">
      <c r="A1117" s="110">
        <f t="shared" si="239"/>
        <v>7310</v>
      </c>
      <c r="B1117" s="110">
        <v>28</v>
      </c>
      <c r="C1117" s="106">
        <f t="shared" si="238"/>
        <v>142</v>
      </c>
      <c r="D1117" s="120" t="s">
        <v>2246</v>
      </c>
      <c r="E1117" s="108" t="s">
        <v>88</v>
      </c>
      <c r="F1117" s="109" t="s">
        <v>1522</v>
      </c>
    </row>
    <row r="1118" spans="1:6" ht="21">
      <c r="A1118" s="110">
        <f t="shared" si="239"/>
        <v>7311</v>
      </c>
      <c r="B1118" s="110">
        <v>28</v>
      </c>
      <c r="C1118" s="106">
        <f t="shared" si="238"/>
        <v>143</v>
      </c>
      <c r="D1118" s="120" t="s">
        <v>2247</v>
      </c>
      <c r="E1118" s="108" t="s">
        <v>88</v>
      </c>
      <c r="F1118" s="109" t="s">
        <v>1522</v>
      </c>
    </row>
    <row r="1119" spans="1:6" ht="21">
      <c r="A1119" s="110">
        <f t="shared" si="239"/>
        <v>7312</v>
      </c>
      <c r="B1119" s="110">
        <v>28</v>
      </c>
      <c r="C1119" s="106">
        <f t="shared" si="238"/>
        <v>144</v>
      </c>
      <c r="D1119" s="120" t="s">
        <v>2248</v>
      </c>
      <c r="E1119" s="108" t="s">
        <v>88</v>
      </c>
      <c r="F1119" s="109" t="s">
        <v>1522</v>
      </c>
    </row>
    <row r="1120" spans="1:6" ht="21">
      <c r="A1120" s="110">
        <f t="shared" si="239"/>
        <v>7313</v>
      </c>
      <c r="B1120" s="110">
        <v>28</v>
      </c>
      <c r="C1120" s="106">
        <f t="shared" si="238"/>
        <v>145</v>
      </c>
      <c r="D1120" s="120" t="s">
        <v>2249</v>
      </c>
      <c r="E1120" s="108" t="s">
        <v>88</v>
      </c>
      <c r="F1120" s="109" t="s">
        <v>1522</v>
      </c>
    </row>
    <row r="1121" spans="1:6" ht="21">
      <c r="A1121" s="110">
        <f t="shared" si="239"/>
        <v>7314</v>
      </c>
      <c r="B1121" s="110">
        <v>28</v>
      </c>
      <c r="C1121" s="106">
        <f t="shared" si="238"/>
        <v>146</v>
      </c>
      <c r="D1121" s="120" t="s">
        <v>2250</v>
      </c>
      <c r="E1121" s="108" t="s">
        <v>88</v>
      </c>
      <c r="F1121" s="109" t="s">
        <v>1522</v>
      </c>
    </row>
    <row r="1122" spans="1:6" ht="21">
      <c r="A1122" s="110">
        <f t="shared" si="239"/>
        <v>7315</v>
      </c>
      <c r="B1122" s="110">
        <v>28</v>
      </c>
      <c r="C1122" s="106">
        <f t="shared" si="238"/>
        <v>147</v>
      </c>
      <c r="D1122" s="120" t="s">
        <v>2251</v>
      </c>
      <c r="E1122" s="108" t="s">
        <v>88</v>
      </c>
      <c r="F1122" s="109" t="s">
        <v>1522</v>
      </c>
    </row>
    <row r="1123" spans="1:6" ht="21">
      <c r="A1123" s="110">
        <f t="shared" si="239"/>
        <v>7316</v>
      </c>
      <c r="B1123" s="110">
        <v>28</v>
      </c>
      <c r="C1123" s="106">
        <f t="shared" si="238"/>
        <v>148</v>
      </c>
      <c r="D1123" s="120" t="s">
        <v>2252</v>
      </c>
      <c r="E1123" s="108" t="s">
        <v>88</v>
      </c>
      <c r="F1123" s="109" t="s">
        <v>1522</v>
      </c>
    </row>
    <row r="1124" spans="1:6" ht="21">
      <c r="A1124" s="110">
        <f t="shared" si="239"/>
        <v>7317</v>
      </c>
      <c r="B1124" s="110">
        <v>28</v>
      </c>
      <c r="C1124" s="106">
        <f t="shared" si="238"/>
        <v>149</v>
      </c>
      <c r="D1124" s="120" t="s">
        <v>2253</v>
      </c>
      <c r="E1124" s="108" t="s">
        <v>88</v>
      </c>
      <c r="F1124" s="109" t="s">
        <v>1522</v>
      </c>
    </row>
    <row r="1125" spans="1:6" ht="21">
      <c r="A1125" s="110">
        <f t="shared" si="239"/>
        <v>7318</v>
      </c>
      <c r="B1125" s="110">
        <v>28</v>
      </c>
      <c r="C1125" s="106">
        <f t="shared" si="238"/>
        <v>150</v>
      </c>
      <c r="D1125" s="120" t="s">
        <v>2254</v>
      </c>
      <c r="E1125" s="108" t="s">
        <v>88</v>
      </c>
      <c r="F1125" s="109" t="s">
        <v>1522</v>
      </c>
    </row>
    <row r="1126" spans="1:6" ht="21">
      <c r="A1126" s="110">
        <f t="shared" si="239"/>
        <v>7319</v>
      </c>
      <c r="B1126" s="110">
        <v>28</v>
      </c>
      <c r="C1126" s="106">
        <f t="shared" si="238"/>
        <v>151</v>
      </c>
      <c r="D1126" s="120" t="s">
        <v>2255</v>
      </c>
      <c r="E1126" s="108" t="s">
        <v>88</v>
      </c>
      <c r="F1126" s="109" t="s">
        <v>1522</v>
      </c>
    </row>
    <row r="1127" spans="1:6" ht="21">
      <c r="A1127" s="110">
        <f t="shared" si="239"/>
        <v>7320</v>
      </c>
      <c r="B1127" s="110">
        <v>28</v>
      </c>
      <c r="C1127" s="106">
        <f t="shared" si="238"/>
        <v>152</v>
      </c>
      <c r="D1127" s="120" t="s">
        <v>2256</v>
      </c>
      <c r="E1127" s="108" t="s">
        <v>88</v>
      </c>
      <c r="F1127" s="109" t="s">
        <v>1522</v>
      </c>
    </row>
    <row r="1128" spans="1:6" ht="21">
      <c r="A1128" s="110">
        <f t="shared" si="239"/>
        <v>7321</v>
      </c>
      <c r="B1128" s="110">
        <v>28</v>
      </c>
      <c r="C1128" s="106">
        <f t="shared" si="238"/>
        <v>153</v>
      </c>
      <c r="D1128" s="120" t="s">
        <v>2257</v>
      </c>
      <c r="E1128" s="108" t="s">
        <v>88</v>
      </c>
      <c r="F1128" s="109" t="s">
        <v>1522</v>
      </c>
    </row>
    <row r="1129" spans="1:6" ht="21">
      <c r="A1129" s="110">
        <f t="shared" si="239"/>
        <v>7322</v>
      </c>
      <c r="B1129" s="110">
        <v>28</v>
      </c>
      <c r="C1129" s="106">
        <f t="shared" si="238"/>
        <v>154</v>
      </c>
      <c r="D1129" s="120" t="s">
        <v>2258</v>
      </c>
      <c r="E1129" s="108" t="s">
        <v>88</v>
      </c>
      <c r="F1129" s="109" t="s">
        <v>1522</v>
      </c>
    </row>
    <row r="1130" spans="1:6" ht="21">
      <c r="A1130" s="110">
        <f t="shared" si="239"/>
        <v>7323</v>
      </c>
      <c r="B1130" s="110">
        <v>28</v>
      </c>
      <c r="C1130" s="106">
        <f t="shared" si="238"/>
        <v>155</v>
      </c>
      <c r="D1130" s="120" t="s">
        <v>2259</v>
      </c>
      <c r="E1130" s="108" t="s">
        <v>88</v>
      </c>
      <c r="F1130" s="109" t="s">
        <v>1522</v>
      </c>
    </row>
    <row r="1131" spans="1:6" ht="21">
      <c r="A1131" s="110">
        <f t="shared" si="239"/>
        <v>7324</v>
      </c>
      <c r="B1131" s="110">
        <v>28</v>
      </c>
      <c r="C1131" s="106">
        <f t="shared" si="238"/>
        <v>156</v>
      </c>
      <c r="D1131" s="120" t="s">
        <v>2260</v>
      </c>
      <c r="E1131" s="108" t="s">
        <v>88</v>
      </c>
      <c r="F1131" s="109" t="s">
        <v>1522</v>
      </c>
    </row>
    <row r="1132" spans="1:6" ht="21">
      <c r="A1132" s="110">
        <f t="shared" si="239"/>
        <v>7325</v>
      </c>
      <c r="B1132" s="110">
        <v>28</v>
      </c>
      <c r="C1132" s="106">
        <f t="shared" si="238"/>
        <v>157</v>
      </c>
      <c r="D1132" s="120" t="s">
        <v>2261</v>
      </c>
      <c r="E1132" s="108" t="s">
        <v>88</v>
      </c>
      <c r="F1132" s="109" t="s">
        <v>1522</v>
      </c>
    </row>
    <row r="1133" spans="1:6" ht="21">
      <c r="A1133" s="110">
        <f t="shared" si="239"/>
        <v>7326</v>
      </c>
      <c r="B1133" s="110">
        <v>28</v>
      </c>
      <c r="C1133" s="106">
        <f t="shared" si="238"/>
        <v>158</v>
      </c>
      <c r="D1133" s="120" t="s">
        <v>2262</v>
      </c>
      <c r="E1133" s="108" t="s">
        <v>88</v>
      </c>
      <c r="F1133" s="109" t="s">
        <v>1522</v>
      </c>
    </row>
    <row r="1134" spans="1:6" ht="21">
      <c r="A1134" s="110">
        <f t="shared" si="239"/>
        <v>7327</v>
      </c>
      <c r="B1134" s="110">
        <v>28</v>
      </c>
      <c r="C1134" s="106">
        <f t="shared" si="238"/>
        <v>159</v>
      </c>
      <c r="D1134" s="120" t="s">
        <v>2263</v>
      </c>
      <c r="E1134" s="108" t="s">
        <v>88</v>
      </c>
      <c r="F1134" s="109" t="s">
        <v>1522</v>
      </c>
    </row>
    <row r="1135" spans="1:6" ht="21">
      <c r="A1135" s="110">
        <f t="shared" si="239"/>
        <v>7328</v>
      </c>
      <c r="B1135" s="110">
        <v>28</v>
      </c>
      <c r="C1135" s="106">
        <f t="shared" si="238"/>
        <v>160</v>
      </c>
      <c r="D1135" s="120" t="s">
        <v>2264</v>
      </c>
      <c r="E1135" s="108" t="s">
        <v>88</v>
      </c>
      <c r="F1135" s="109" t="s">
        <v>1522</v>
      </c>
    </row>
    <row r="1136" spans="1:6" ht="21">
      <c r="A1136" s="110">
        <f t="shared" si="239"/>
        <v>7329</v>
      </c>
      <c r="B1136" s="110">
        <v>28</v>
      </c>
      <c r="C1136" s="106">
        <f t="shared" si="238"/>
        <v>161</v>
      </c>
      <c r="D1136" s="120" t="s">
        <v>2265</v>
      </c>
      <c r="E1136" s="108" t="s">
        <v>88</v>
      </c>
      <c r="F1136" s="109" t="s">
        <v>1522</v>
      </c>
    </row>
    <row r="1137" spans="1:6" ht="21">
      <c r="A1137" s="110">
        <f t="shared" si="239"/>
        <v>7330</v>
      </c>
      <c r="B1137" s="110">
        <v>28</v>
      </c>
      <c r="C1137" s="106">
        <f t="shared" si="238"/>
        <v>162</v>
      </c>
      <c r="D1137" s="120" t="s">
        <v>2266</v>
      </c>
      <c r="E1137" s="108" t="s">
        <v>88</v>
      </c>
      <c r="F1137" s="109" t="s">
        <v>1522</v>
      </c>
    </row>
    <row r="1138" spans="1:6" ht="21">
      <c r="A1138" s="110">
        <f t="shared" si="239"/>
        <v>7331</v>
      </c>
      <c r="B1138" s="110">
        <v>28</v>
      </c>
      <c r="C1138" s="106">
        <f t="shared" si="238"/>
        <v>163</v>
      </c>
      <c r="D1138" s="120" t="s">
        <v>2267</v>
      </c>
      <c r="E1138" s="108" t="s">
        <v>88</v>
      </c>
      <c r="F1138" s="109" t="s">
        <v>1522</v>
      </c>
    </row>
    <row r="1139" spans="1:6" ht="21">
      <c r="A1139" s="110">
        <f t="shared" si="239"/>
        <v>7332</v>
      </c>
      <c r="B1139" s="110">
        <v>28</v>
      </c>
      <c r="C1139" s="106">
        <f t="shared" si="238"/>
        <v>164</v>
      </c>
      <c r="D1139" s="120" t="s">
        <v>2268</v>
      </c>
      <c r="E1139" s="108" t="s">
        <v>88</v>
      </c>
      <c r="F1139" s="109" t="s">
        <v>1522</v>
      </c>
    </row>
    <row r="1140" spans="1:6" ht="21">
      <c r="A1140" s="110">
        <f t="shared" si="239"/>
        <v>7333</v>
      </c>
      <c r="B1140" s="110">
        <v>28</v>
      </c>
      <c r="C1140" s="106">
        <f t="shared" si="238"/>
        <v>165</v>
      </c>
      <c r="D1140" s="120" t="s">
        <v>2269</v>
      </c>
      <c r="E1140" s="108" t="s">
        <v>88</v>
      </c>
      <c r="F1140" s="109" t="s">
        <v>1522</v>
      </c>
    </row>
    <row r="1141" spans="1:6" ht="21">
      <c r="A1141" s="110">
        <f t="shared" si="239"/>
        <v>7334</v>
      </c>
      <c r="B1141" s="110">
        <v>28</v>
      </c>
      <c r="C1141" s="106">
        <f t="shared" si="238"/>
        <v>166</v>
      </c>
      <c r="D1141" s="120" t="s">
        <v>2270</v>
      </c>
      <c r="E1141" s="108" t="s">
        <v>88</v>
      </c>
      <c r="F1141" s="109" t="s">
        <v>1522</v>
      </c>
    </row>
    <row r="1142" spans="1:6" ht="21">
      <c r="A1142" s="110">
        <f t="shared" si="239"/>
        <v>7335</v>
      </c>
      <c r="B1142" s="110">
        <v>28</v>
      </c>
      <c r="C1142" s="106">
        <f t="shared" si="238"/>
        <v>167</v>
      </c>
      <c r="D1142" s="120" t="s">
        <v>2271</v>
      </c>
      <c r="E1142" s="108" t="s">
        <v>88</v>
      </c>
      <c r="F1142" s="109" t="s">
        <v>1522</v>
      </c>
    </row>
    <row r="1143" spans="1:6" ht="21">
      <c r="A1143" s="110">
        <f t="shared" si="239"/>
        <v>7336</v>
      </c>
      <c r="B1143" s="110">
        <v>28</v>
      </c>
      <c r="C1143" s="106">
        <f t="shared" si="238"/>
        <v>168</v>
      </c>
      <c r="D1143" s="120" t="s">
        <v>2272</v>
      </c>
      <c r="E1143" s="108" t="s">
        <v>88</v>
      </c>
      <c r="F1143" s="109" t="s">
        <v>1522</v>
      </c>
    </row>
    <row r="1144" spans="1:6" ht="21">
      <c r="A1144" s="110">
        <f t="shared" si="239"/>
        <v>7337</v>
      </c>
      <c r="B1144" s="110">
        <v>28</v>
      </c>
      <c r="C1144" s="106">
        <f t="shared" si="238"/>
        <v>169</v>
      </c>
      <c r="D1144" s="120" t="s">
        <v>2273</v>
      </c>
      <c r="E1144" s="108" t="s">
        <v>88</v>
      </c>
      <c r="F1144" s="109" t="s">
        <v>1522</v>
      </c>
    </row>
    <row r="1145" spans="1:6" ht="21">
      <c r="A1145" s="110">
        <f t="shared" si="239"/>
        <v>7338</v>
      </c>
      <c r="B1145" s="110">
        <v>28</v>
      </c>
      <c r="C1145" s="106">
        <f t="shared" si="238"/>
        <v>170</v>
      </c>
      <c r="D1145" s="120" t="s">
        <v>2274</v>
      </c>
      <c r="E1145" s="108" t="s">
        <v>88</v>
      </c>
      <c r="F1145" s="109" t="s">
        <v>1522</v>
      </c>
    </row>
    <row r="1146" spans="1:6" ht="21">
      <c r="A1146" s="110">
        <f t="shared" si="239"/>
        <v>7339</v>
      </c>
      <c r="B1146" s="110">
        <v>28</v>
      </c>
      <c r="C1146" s="106">
        <f t="shared" si="238"/>
        <v>171</v>
      </c>
      <c r="D1146" s="120" t="s">
        <v>2275</v>
      </c>
      <c r="E1146" s="108" t="s">
        <v>88</v>
      </c>
      <c r="F1146" s="109" t="s">
        <v>1522</v>
      </c>
    </row>
    <row r="1147" spans="1:6" ht="21">
      <c r="A1147" s="110">
        <f t="shared" si="239"/>
        <v>7340</v>
      </c>
      <c r="B1147" s="110">
        <v>28</v>
      </c>
      <c r="C1147" s="106">
        <f t="shared" si="238"/>
        <v>172</v>
      </c>
      <c r="D1147" s="120" t="s">
        <v>2276</v>
      </c>
      <c r="E1147" s="108" t="s">
        <v>88</v>
      </c>
      <c r="F1147" s="109" t="s">
        <v>1522</v>
      </c>
    </row>
    <row r="1148" spans="1:6" ht="21">
      <c r="A1148" s="110">
        <f t="shared" si="239"/>
        <v>7341</v>
      </c>
      <c r="B1148" s="110">
        <v>28</v>
      </c>
      <c r="C1148" s="106">
        <f t="shared" si="238"/>
        <v>173</v>
      </c>
      <c r="D1148" s="120" t="s">
        <v>2277</v>
      </c>
      <c r="E1148" s="108" t="s">
        <v>88</v>
      </c>
      <c r="F1148" s="109" t="s">
        <v>1522</v>
      </c>
    </row>
    <row r="1149" spans="1:6" ht="21">
      <c r="A1149" s="110">
        <f t="shared" si="239"/>
        <v>7342</v>
      </c>
      <c r="B1149" s="110">
        <v>28</v>
      </c>
      <c r="C1149" s="106">
        <f t="shared" si="238"/>
        <v>174</v>
      </c>
      <c r="D1149" s="120" t="s">
        <v>2278</v>
      </c>
      <c r="E1149" s="108" t="s">
        <v>88</v>
      </c>
      <c r="F1149" s="109" t="s">
        <v>1522</v>
      </c>
    </row>
    <row r="1150" spans="1:6" ht="21">
      <c r="A1150" s="110">
        <f t="shared" si="239"/>
        <v>7343</v>
      </c>
      <c r="B1150" s="110">
        <v>28</v>
      </c>
      <c r="C1150" s="106">
        <f t="shared" si="238"/>
        <v>175</v>
      </c>
      <c r="D1150" s="120" t="s">
        <v>2279</v>
      </c>
      <c r="E1150" s="108" t="s">
        <v>88</v>
      </c>
      <c r="F1150" s="109" t="s">
        <v>1522</v>
      </c>
    </row>
    <row r="1151" spans="1:6" ht="21">
      <c r="A1151" s="110">
        <f t="shared" si="239"/>
        <v>7344</v>
      </c>
      <c r="B1151" s="110">
        <v>28</v>
      </c>
      <c r="C1151" s="106">
        <f t="shared" si="238"/>
        <v>176</v>
      </c>
      <c r="D1151" s="120" t="s">
        <v>2280</v>
      </c>
      <c r="E1151" s="108" t="s">
        <v>88</v>
      </c>
      <c r="F1151" s="109" t="s">
        <v>1522</v>
      </c>
    </row>
    <row r="1152" spans="1:6" ht="21">
      <c r="A1152" s="110">
        <f t="shared" si="239"/>
        <v>7345</v>
      </c>
      <c r="B1152" s="110">
        <v>28</v>
      </c>
      <c r="C1152" s="106">
        <f t="shared" si="238"/>
        <v>177</v>
      </c>
      <c r="D1152" s="120" t="s">
        <v>2281</v>
      </c>
      <c r="E1152" s="108" t="s">
        <v>88</v>
      </c>
      <c r="F1152" s="109" t="s">
        <v>1522</v>
      </c>
    </row>
    <row r="1153" spans="1:6" ht="21">
      <c r="A1153" s="110">
        <f t="shared" si="239"/>
        <v>7346</v>
      </c>
      <c r="B1153" s="110">
        <v>28</v>
      </c>
      <c r="C1153" s="106">
        <f t="shared" si="238"/>
        <v>178</v>
      </c>
      <c r="D1153" s="120" t="s">
        <v>2282</v>
      </c>
      <c r="E1153" s="108" t="s">
        <v>88</v>
      </c>
      <c r="F1153" s="109" t="s">
        <v>1522</v>
      </c>
    </row>
    <row r="1154" spans="1:6" ht="21">
      <c r="A1154" s="110">
        <f t="shared" si="239"/>
        <v>7347</v>
      </c>
      <c r="B1154" s="110">
        <v>28</v>
      </c>
      <c r="C1154" s="106">
        <f t="shared" si="238"/>
        <v>179</v>
      </c>
      <c r="D1154" s="120" t="s">
        <v>2283</v>
      </c>
      <c r="E1154" s="108" t="s">
        <v>88</v>
      </c>
      <c r="F1154" s="109" t="s">
        <v>1522</v>
      </c>
    </row>
    <row r="1155" spans="1:6" ht="21">
      <c r="A1155" s="110">
        <f t="shared" si="239"/>
        <v>7348</v>
      </c>
      <c r="B1155" s="110">
        <v>28</v>
      </c>
      <c r="C1155" s="106">
        <f t="shared" si="238"/>
        <v>180</v>
      </c>
      <c r="D1155" s="120" t="s">
        <v>2284</v>
      </c>
      <c r="E1155" s="108" t="s">
        <v>88</v>
      </c>
      <c r="F1155" s="109" t="s">
        <v>1522</v>
      </c>
    </row>
    <row r="1156" spans="1:6" ht="21">
      <c r="A1156" s="110">
        <f t="shared" si="239"/>
        <v>7349</v>
      </c>
      <c r="B1156" s="110">
        <v>28</v>
      </c>
      <c r="C1156" s="106">
        <f t="shared" si="238"/>
        <v>181</v>
      </c>
      <c r="D1156" s="120" t="s">
        <v>2285</v>
      </c>
      <c r="E1156" s="108" t="s">
        <v>88</v>
      </c>
      <c r="F1156" s="109" t="s">
        <v>1522</v>
      </c>
    </row>
    <row r="1157" spans="1:6" ht="21">
      <c r="A1157" s="110">
        <f t="shared" si="239"/>
        <v>7350</v>
      </c>
      <c r="B1157" s="110">
        <v>28</v>
      </c>
      <c r="C1157" s="106">
        <f t="shared" si="238"/>
        <v>182</v>
      </c>
      <c r="D1157" s="120" t="s">
        <v>2286</v>
      </c>
      <c r="E1157" s="108" t="s">
        <v>88</v>
      </c>
      <c r="F1157" s="109" t="s">
        <v>1522</v>
      </c>
    </row>
    <row r="1158" spans="1:6" ht="21">
      <c r="A1158" s="110">
        <f t="shared" si="239"/>
        <v>7351</v>
      </c>
      <c r="B1158" s="110">
        <v>28</v>
      </c>
      <c r="C1158" s="106">
        <f t="shared" si="238"/>
        <v>183</v>
      </c>
      <c r="D1158" s="120" t="s">
        <v>2287</v>
      </c>
      <c r="E1158" s="108" t="s">
        <v>88</v>
      </c>
      <c r="F1158" s="109" t="s">
        <v>1522</v>
      </c>
    </row>
    <row r="1159" spans="1:6" ht="21">
      <c r="A1159" s="110">
        <f t="shared" si="239"/>
        <v>7352</v>
      </c>
      <c r="B1159" s="110">
        <v>28</v>
      </c>
      <c r="C1159" s="106">
        <f t="shared" si="238"/>
        <v>184</v>
      </c>
      <c r="D1159" s="120" t="s">
        <v>2288</v>
      </c>
      <c r="E1159" s="108" t="s">
        <v>88</v>
      </c>
      <c r="F1159" s="109" t="s">
        <v>1522</v>
      </c>
    </row>
    <row r="1160" spans="1:6" ht="21">
      <c r="A1160" s="110">
        <f t="shared" si="239"/>
        <v>7353</v>
      </c>
      <c r="B1160" s="110">
        <v>28</v>
      </c>
      <c r="C1160" s="106">
        <f t="shared" si="238"/>
        <v>185</v>
      </c>
      <c r="D1160" s="120" t="s">
        <v>2289</v>
      </c>
      <c r="E1160" s="108" t="s">
        <v>88</v>
      </c>
      <c r="F1160" s="109" t="s">
        <v>1522</v>
      </c>
    </row>
    <row r="1161" spans="1:6" ht="21">
      <c r="A1161" s="110">
        <f t="shared" si="239"/>
        <v>7354</v>
      </c>
      <c r="B1161" s="110">
        <v>28</v>
      </c>
      <c r="C1161" s="106">
        <f t="shared" si="238"/>
        <v>186</v>
      </c>
      <c r="D1161" s="120" t="s">
        <v>2290</v>
      </c>
      <c r="E1161" s="108" t="s">
        <v>88</v>
      </c>
      <c r="F1161" s="109" t="s">
        <v>1522</v>
      </c>
    </row>
    <row r="1162" spans="1:6" ht="21">
      <c r="A1162" s="110">
        <f t="shared" si="239"/>
        <v>7355</v>
      </c>
      <c r="B1162" s="110">
        <v>28</v>
      </c>
      <c r="C1162" s="106">
        <f t="shared" si="238"/>
        <v>187</v>
      </c>
      <c r="D1162" s="120" t="s">
        <v>2291</v>
      </c>
      <c r="E1162" s="108" t="s">
        <v>88</v>
      </c>
      <c r="F1162" s="109" t="s">
        <v>1522</v>
      </c>
    </row>
    <row r="1163" spans="1:6" ht="21">
      <c r="A1163" s="110">
        <f t="shared" si="239"/>
        <v>7356</v>
      </c>
      <c r="B1163" s="110">
        <v>28</v>
      </c>
      <c r="C1163" s="106">
        <f t="shared" si="238"/>
        <v>188</v>
      </c>
      <c r="D1163" s="120" t="s">
        <v>2292</v>
      </c>
      <c r="E1163" s="108" t="s">
        <v>88</v>
      </c>
      <c r="F1163" s="109" t="s">
        <v>1522</v>
      </c>
    </row>
    <row r="1164" spans="1:6" ht="21">
      <c r="A1164" s="110">
        <f t="shared" si="239"/>
        <v>7357</v>
      </c>
      <c r="B1164" s="110">
        <v>28</v>
      </c>
      <c r="C1164" s="106">
        <f t="shared" si="238"/>
        <v>189</v>
      </c>
      <c r="D1164" s="120" t="s">
        <v>2293</v>
      </c>
      <c r="E1164" s="108" t="s">
        <v>88</v>
      </c>
      <c r="F1164" s="109" t="s">
        <v>1522</v>
      </c>
    </row>
    <row r="1165" spans="1:6" ht="21">
      <c r="A1165" s="110">
        <f t="shared" si="239"/>
        <v>7358</v>
      </c>
      <c r="B1165" s="110">
        <v>28</v>
      </c>
      <c r="C1165" s="106">
        <f t="shared" si="238"/>
        <v>190</v>
      </c>
      <c r="D1165" s="120" t="s">
        <v>2294</v>
      </c>
      <c r="E1165" s="108" t="s">
        <v>88</v>
      </c>
      <c r="F1165" s="109" t="s">
        <v>1522</v>
      </c>
    </row>
    <row r="1166" spans="1:6" ht="21">
      <c r="A1166" s="110">
        <f t="shared" si="239"/>
        <v>7359</v>
      </c>
      <c r="B1166" s="110">
        <v>28</v>
      </c>
      <c r="C1166" s="106">
        <f t="shared" si="238"/>
        <v>191</v>
      </c>
      <c r="D1166" s="120" t="s">
        <v>2295</v>
      </c>
      <c r="E1166" s="108" t="s">
        <v>88</v>
      </c>
      <c r="F1166" s="109" t="s">
        <v>1522</v>
      </c>
    </row>
    <row r="1167" spans="1:6" ht="21">
      <c r="A1167" s="110">
        <f t="shared" si="239"/>
        <v>7360</v>
      </c>
      <c r="B1167" s="110">
        <v>28</v>
      </c>
      <c r="C1167" s="106">
        <f t="shared" si="238"/>
        <v>192</v>
      </c>
      <c r="D1167" s="120" t="s">
        <v>2296</v>
      </c>
      <c r="E1167" s="108" t="s">
        <v>88</v>
      </c>
      <c r="F1167" s="109" t="s">
        <v>1522</v>
      </c>
    </row>
    <row r="1168" spans="1:6" ht="21">
      <c r="A1168" s="110">
        <f t="shared" si="239"/>
        <v>7361</v>
      </c>
      <c r="B1168" s="110">
        <v>28</v>
      </c>
      <c r="C1168" s="106">
        <f t="shared" ref="C1168:C1230" si="240">C1167+1</f>
        <v>193</v>
      </c>
      <c r="D1168" s="120" t="s">
        <v>2297</v>
      </c>
      <c r="E1168" s="108" t="s">
        <v>88</v>
      </c>
      <c r="F1168" s="109" t="s">
        <v>1522</v>
      </c>
    </row>
    <row r="1169" spans="1:6" ht="21">
      <c r="A1169" s="110">
        <f t="shared" si="239"/>
        <v>7362</v>
      </c>
      <c r="B1169" s="110">
        <v>28</v>
      </c>
      <c r="C1169" s="106">
        <f t="shared" si="240"/>
        <v>194</v>
      </c>
      <c r="D1169" s="120" t="s">
        <v>2298</v>
      </c>
      <c r="E1169" s="108" t="s">
        <v>88</v>
      </c>
      <c r="F1169" s="109" t="s">
        <v>1522</v>
      </c>
    </row>
    <row r="1170" spans="1:6" ht="21">
      <c r="A1170" s="110">
        <f t="shared" si="239"/>
        <v>7363</v>
      </c>
      <c r="B1170" s="110">
        <v>28</v>
      </c>
      <c r="C1170" s="106">
        <f t="shared" si="240"/>
        <v>195</v>
      </c>
      <c r="D1170" s="120" t="s">
        <v>2299</v>
      </c>
      <c r="E1170" s="108" t="s">
        <v>88</v>
      </c>
      <c r="F1170" s="109" t="s">
        <v>1522</v>
      </c>
    </row>
    <row r="1171" spans="1:6" ht="21">
      <c r="A1171" s="110">
        <f t="shared" si="239"/>
        <v>7364</v>
      </c>
      <c r="B1171" s="110">
        <v>28</v>
      </c>
      <c r="C1171" s="106">
        <f t="shared" si="240"/>
        <v>196</v>
      </c>
      <c r="D1171" s="120" t="s">
        <v>2300</v>
      </c>
      <c r="E1171" s="108" t="s">
        <v>88</v>
      </c>
      <c r="F1171" s="109" t="s">
        <v>1522</v>
      </c>
    </row>
    <row r="1172" spans="1:6" ht="21">
      <c r="A1172" s="110">
        <f t="shared" si="239"/>
        <v>7365</v>
      </c>
      <c r="B1172" s="110">
        <v>28</v>
      </c>
      <c r="C1172" s="106">
        <f t="shared" si="240"/>
        <v>197</v>
      </c>
      <c r="D1172" s="120" t="s">
        <v>2301</v>
      </c>
      <c r="E1172" s="108" t="s">
        <v>88</v>
      </c>
      <c r="F1172" s="109" t="s">
        <v>1522</v>
      </c>
    </row>
    <row r="1173" spans="1:6" ht="21">
      <c r="A1173" s="110">
        <f t="shared" si="239"/>
        <v>7366</v>
      </c>
      <c r="B1173" s="110">
        <v>28</v>
      </c>
      <c r="C1173" s="106">
        <f t="shared" si="240"/>
        <v>198</v>
      </c>
      <c r="D1173" s="120" t="s">
        <v>2302</v>
      </c>
      <c r="E1173" s="108" t="s">
        <v>88</v>
      </c>
      <c r="F1173" s="109" t="s">
        <v>1522</v>
      </c>
    </row>
    <row r="1174" spans="1:6" ht="21">
      <c r="A1174" s="110">
        <f t="shared" ref="A1174:A1237" si="241">B1174*256+C1174</f>
        <v>7367</v>
      </c>
      <c r="B1174" s="110">
        <v>28</v>
      </c>
      <c r="C1174" s="106">
        <f t="shared" si="240"/>
        <v>199</v>
      </c>
      <c r="D1174" s="120" t="s">
        <v>2303</v>
      </c>
      <c r="E1174" s="108" t="s">
        <v>88</v>
      </c>
      <c r="F1174" s="109" t="s">
        <v>1522</v>
      </c>
    </row>
    <row r="1175" spans="1:6" ht="21">
      <c r="A1175" s="110">
        <f t="shared" si="241"/>
        <v>7368</v>
      </c>
      <c r="B1175" s="110">
        <v>28</v>
      </c>
      <c r="C1175" s="106">
        <f t="shared" si="240"/>
        <v>200</v>
      </c>
      <c r="D1175" s="120" t="s">
        <v>2304</v>
      </c>
      <c r="E1175" s="108" t="s">
        <v>88</v>
      </c>
      <c r="F1175" s="109" t="s">
        <v>1522</v>
      </c>
    </row>
    <row r="1176" spans="1:6" ht="21">
      <c r="A1176" s="110">
        <f t="shared" si="241"/>
        <v>7369</v>
      </c>
      <c r="B1176" s="110">
        <v>28</v>
      </c>
      <c r="C1176" s="106">
        <f t="shared" si="240"/>
        <v>201</v>
      </c>
      <c r="D1176" s="120" t="s">
        <v>2305</v>
      </c>
      <c r="E1176" s="108" t="s">
        <v>88</v>
      </c>
      <c r="F1176" s="109" t="s">
        <v>1522</v>
      </c>
    </row>
    <row r="1177" spans="1:6" ht="21">
      <c r="A1177" s="110">
        <f t="shared" si="241"/>
        <v>7370</v>
      </c>
      <c r="B1177" s="110">
        <v>28</v>
      </c>
      <c r="C1177" s="106">
        <f t="shared" si="240"/>
        <v>202</v>
      </c>
      <c r="D1177" s="120" t="s">
        <v>2306</v>
      </c>
      <c r="E1177" s="108" t="s">
        <v>88</v>
      </c>
      <c r="F1177" s="109" t="s">
        <v>1522</v>
      </c>
    </row>
    <row r="1178" spans="1:6" ht="21">
      <c r="A1178" s="110">
        <f t="shared" si="241"/>
        <v>7371</v>
      </c>
      <c r="B1178" s="110">
        <v>28</v>
      </c>
      <c r="C1178" s="106">
        <f t="shared" si="240"/>
        <v>203</v>
      </c>
      <c r="D1178" s="120" t="s">
        <v>2307</v>
      </c>
      <c r="E1178" s="108" t="s">
        <v>88</v>
      </c>
      <c r="F1178" s="109" t="s">
        <v>1522</v>
      </c>
    </row>
    <row r="1179" spans="1:6" ht="21">
      <c r="A1179" s="110">
        <f t="shared" si="241"/>
        <v>7372</v>
      </c>
      <c r="B1179" s="110">
        <v>28</v>
      </c>
      <c r="C1179" s="106">
        <f t="shared" si="240"/>
        <v>204</v>
      </c>
      <c r="D1179" s="120" t="s">
        <v>2308</v>
      </c>
      <c r="E1179" s="108" t="s">
        <v>88</v>
      </c>
      <c r="F1179" s="109" t="s">
        <v>1522</v>
      </c>
    </row>
    <row r="1180" spans="1:6" ht="21">
      <c r="A1180" s="110">
        <f t="shared" si="241"/>
        <v>7373</v>
      </c>
      <c r="B1180" s="110">
        <v>28</v>
      </c>
      <c r="C1180" s="106">
        <f t="shared" si="240"/>
        <v>205</v>
      </c>
      <c r="D1180" s="120" t="s">
        <v>2309</v>
      </c>
      <c r="E1180" s="108" t="s">
        <v>88</v>
      </c>
      <c r="F1180" s="109" t="s">
        <v>1522</v>
      </c>
    </row>
    <row r="1181" spans="1:6" ht="21">
      <c r="A1181" s="110">
        <f t="shared" si="241"/>
        <v>7374</v>
      </c>
      <c r="B1181" s="110">
        <v>28</v>
      </c>
      <c r="C1181" s="106">
        <f t="shared" si="240"/>
        <v>206</v>
      </c>
      <c r="D1181" s="120" t="s">
        <v>2310</v>
      </c>
      <c r="E1181" s="108" t="s">
        <v>88</v>
      </c>
      <c r="F1181" s="109" t="s">
        <v>1522</v>
      </c>
    </row>
    <row r="1182" spans="1:6" ht="21">
      <c r="A1182" s="110">
        <f t="shared" si="241"/>
        <v>7375</v>
      </c>
      <c r="B1182" s="110">
        <v>28</v>
      </c>
      <c r="C1182" s="106">
        <f t="shared" si="240"/>
        <v>207</v>
      </c>
      <c r="D1182" s="120" t="s">
        <v>2311</v>
      </c>
      <c r="E1182" s="108" t="s">
        <v>88</v>
      </c>
      <c r="F1182" s="109" t="s">
        <v>1522</v>
      </c>
    </row>
    <row r="1183" spans="1:6" ht="21">
      <c r="A1183" s="110">
        <f t="shared" si="241"/>
        <v>7376</v>
      </c>
      <c r="B1183" s="110">
        <v>28</v>
      </c>
      <c r="C1183" s="106">
        <f t="shared" si="240"/>
        <v>208</v>
      </c>
      <c r="D1183" s="120" t="s">
        <v>2312</v>
      </c>
      <c r="E1183" s="108" t="s">
        <v>88</v>
      </c>
      <c r="F1183" s="109" t="s">
        <v>1522</v>
      </c>
    </row>
    <row r="1184" spans="1:6" ht="21">
      <c r="A1184" s="110">
        <f t="shared" si="241"/>
        <v>7377</v>
      </c>
      <c r="B1184" s="110">
        <v>28</v>
      </c>
      <c r="C1184" s="106">
        <f t="shared" si="240"/>
        <v>209</v>
      </c>
      <c r="D1184" s="120" t="s">
        <v>2313</v>
      </c>
      <c r="E1184" s="108" t="s">
        <v>88</v>
      </c>
      <c r="F1184" s="109" t="s">
        <v>1522</v>
      </c>
    </row>
    <row r="1185" spans="1:6" ht="21">
      <c r="A1185" s="110">
        <f t="shared" si="241"/>
        <v>7378</v>
      </c>
      <c r="B1185" s="110">
        <v>28</v>
      </c>
      <c r="C1185" s="106">
        <f t="shared" si="240"/>
        <v>210</v>
      </c>
      <c r="D1185" s="120" t="s">
        <v>2314</v>
      </c>
      <c r="E1185" s="108" t="s">
        <v>88</v>
      </c>
      <c r="F1185" s="109" t="s">
        <v>1522</v>
      </c>
    </row>
    <row r="1186" spans="1:6" ht="21">
      <c r="A1186" s="110">
        <f t="shared" si="241"/>
        <v>7379</v>
      </c>
      <c r="B1186" s="110">
        <v>28</v>
      </c>
      <c r="C1186" s="106">
        <f t="shared" si="240"/>
        <v>211</v>
      </c>
      <c r="D1186" s="120" t="s">
        <v>2315</v>
      </c>
      <c r="E1186" s="108" t="s">
        <v>88</v>
      </c>
      <c r="F1186" s="109" t="s">
        <v>1522</v>
      </c>
    </row>
    <row r="1187" spans="1:6" ht="21">
      <c r="A1187" s="110">
        <f t="shared" si="241"/>
        <v>7380</v>
      </c>
      <c r="B1187" s="110">
        <v>28</v>
      </c>
      <c r="C1187" s="106">
        <f t="shared" si="240"/>
        <v>212</v>
      </c>
      <c r="D1187" s="120" t="s">
        <v>2316</v>
      </c>
      <c r="E1187" s="108" t="s">
        <v>88</v>
      </c>
      <c r="F1187" s="109" t="s">
        <v>1522</v>
      </c>
    </row>
    <row r="1188" spans="1:6" ht="21">
      <c r="A1188" s="110">
        <f t="shared" si="241"/>
        <v>7381</v>
      </c>
      <c r="B1188" s="110">
        <v>28</v>
      </c>
      <c r="C1188" s="106">
        <f t="shared" si="240"/>
        <v>213</v>
      </c>
      <c r="D1188" s="120" t="s">
        <v>2317</v>
      </c>
      <c r="E1188" s="108" t="s">
        <v>88</v>
      </c>
      <c r="F1188" s="109" t="s">
        <v>1522</v>
      </c>
    </row>
    <row r="1189" spans="1:6" ht="21">
      <c r="A1189" s="110">
        <f t="shared" si="241"/>
        <v>7382</v>
      </c>
      <c r="B1189" s="110">
        <v>28</v>
      </c>
      <c r="C1189" s="106">
        <f t="shared" si="240"/>
        <v>214</v>
      </c>
      <c r="D1189" s="120" t="s">
        <v>2318</v>
      </c>
      <c r="E1189" s="108" t="s">
        <v>88</v>
      </c>
      <c r="F1189" s="109" t="s">
        <v>1522</v>
      </c>
    </row>
    <row r="1190" spans="1:6" ht="21">
      <c r="A1190" s="110">
        <f t="shared" si="241"/>
        <v>7383</v>
      </c>
      <c r="B1190" s="110">
        <v>28</v>
      </c>
      <c r="C1190" s="106">
        <f t="shared" si="240"/>
        <v>215</v>
      </c>
      <c r="D1190" s="120" t="s">
        <v>2319</v>
      </c>
      <c r="E1190" s="108" t="s">
        <v>88</v>
      </c>
      <c r="F1190" s="109" t="s">
        <v>1522</v>
      </c>
    </row>
    <row r="1191" spans="1:6" ht="21">
      <c r="A1191" s="110">
        <f t="shared" si="241"/>
        <v>7384</v>
      </c>
      <c r="B1191" s="110">
        <v>28</v>
      </c>
      <c r="C1191" s="106">
        <f t="shared" si="240"/>
        <v>216</v>
      </c>
      <c r="D1191" s="120" t="s">
        <v>2320</v>
      </c>
      <c r="E1191" s="108" t="s">
        <v>88</v>
      </c>
      <c r="F1191" s="109" t="s">
        <v>1522</v>
      </c>
    </row>
    <row r="1192" spans="1:6" ht="21">
      <c r="A1192" s="110">
        <f t="shared" si="241"/>
        <v>7385</v>
      </c>
      <c r="B1192" s="110">
        <v>28</v>
      </c>
      <c r="C1192" s="106">
        <f t="shared" si="240"/>
        <v>217</v>
      </c>
      <c r="D1192" s="120" t="s">
        <v>2321</v>
      </c>
      <c r="E1192" s="108" t="s">
        <v>88</v>
      </c>
      <c r="F1192" s="109" t="s">
        <v>1522</v>
      </c>
    </row>
    <row r="1193" spans="1:6" ht="21">
      <c r="A1193" s="110">
        <f t="shared" si="241"/>
        <v>7386</v>
      </c>
      <c r="B1193" s="110">
        <v>28</v>
      </c>
      <c r="C1193" s="106">
        <f t="shared" si="240"/>
        <v>218</v>
      </c>
      <c r="D1193" s="120" t="s">
        <v>2322</v>
      </c>
      <c r="E1193" s="108" t="s">
        <v>88</v>
      </c>
      <c r="F1193" s="109" t="s">
        <v>1522</v>
      </c>
    </row>
    <row r="1194" spans="1:6" ht="21">
      <c r="A1194" s="110">
        <f t="shared" si="241"/>
        <v>7387</v>
      </c>
      <c r="B1194" s="110">
        <v>28</v>
      </c>
      <c r="C1194" s="106">
        <f t="shared" si="240"/>
        <v>219</v>
      </c>
      <c r="D1194" s="120" t="s">
        <v>2323</v>
      </c>
      <c r="E1194" s="108" t="s">
        <v>88</v>
      </c>
      <c r="F1194" s="109" t="s">
        <v>1522</v>
      </c>
    </row>
    <row r="1195" spans="1:6" ht="21">
      <c r="A1195" s="110">
        <f t="shared" si="241"/>
        <v>7388</v>
      </c>
      <c r="B1195" s="110">
        <v>28</v>
      </c>
      <c r="C1195" s="106">
        <f t="shared" si="240"/>
        <v>220</v>
      </c>
      <c r="D1195" s="120" t="s">
        <v>2324</v>
      </c>
      <c r="E1195" s="108" t="s">
        <v>88</v>
      </c>
      <c r="F1195" s="109" t="s">
        <v>1522</v>
      </c>
    </row>
    <row r="1196" spans="1:6" ht="21">
      <c r="A1196" s="110">
        <f t="shared" si="241"/>
        <v>7389</v>
      </c>
      <c r="B1196" s="110">
        <v>28</v>
      </c>
      <c r="C1196" s="106">
        <f t="shared" si="240"/>
        <v>221</v>
      </c>
      <c r="D1196" s="120" t="s">
        <v>2325</v>
      </c>
      <c r="E1196" s="108" t="s">
        <v>88</v>
      </c>
      <c r="F1196" s="109" t="s">
        <v>1522</v>
      </c>
    </row>
    <row r="1197" spans="1:6" ht="21">
      <c r="A1197" s="110">
        <f t="shared" si="241"/>
        <v>7390</v>
      </c>
      <c r="B1197" s="110">
        <v>28</v>
      </c>
      <c r="C1197" s="106">
        <f t="shared" si="240"/>
        <v>222</v>
      </c>
      <c r="D1197" s="120" t="s">
        <v>2326</v>
      </c>
      <c r="E1197" s="108" t="s">
        <v>88</v>
      </c>
      <c r="F1197" s="109" t="s">
        <v>1522</v>
      </c>
    </row>
    <row r="1198" spans="1:6" ht="21">
      <c r="A1198" s="110">
        <f t="shared" si="241"/>
        <v>7391</v>
      </c>
      <c r="B1198" s="110">
        <v>28</v>
      </c>
      <c r="C1198" s="106">
        <f t="shared" si="240"/>
        <v>223</v>
      </c>
      <c r="D1198" s="120" t="s">
        <v>2327</v>
      </c>
      <c r="E1198" s="108" t="s">
        <v>88</v>
      </c>
      <c r="F1198" s="109" t="s">
        <v>1522</v>
      </c>
    </row>
    <row r="1199" spans="1:6" ht="21">
      <c r="A1199" s="110">
        <f t="shared" si="241"/>
        <v>7392</v>
      </c>
      <c r="B1199" s="110">
        <v>28</v>
      </c>
      <c r="C1199" s="106">
        <f t="shared" si="240"/>
        <v>224</v>
      </c>
      <c r="D1199" s="120" t="s">
        <v>2328</v>
      </c>
      <c r="E1199" s="108" t="s">
        <v>88</v>
      </c>
      <c r="F1199" s="109" t="s">
        <v>1522</v>
      </c>
    </row>
    <row r="1200" spans="1:6" ht="21">
      <c r="A1200" s="110">
        <f t="shared" si="241"/>
        <v>7393</v>
      </c>
      <c r="B1200" s="110">
        <v>28</v>
      </c>
      <c r="C1200" s="106">
        <f t="shared" si="240"/>
        <v>225</v>
      </c>
      <c r="D1200" s="120" t="s">
        <v>2329</v>
      </c>
      <c r="E1200" s="108" t="s">
        <v>88</v>
      </c>
      <c r="F1200" s="109" t="s">
        <v>1522</v>
      </c>
    </row>
    <row r="1201" spans="1:6" ht="21">
      <c r="A1201" s="110">
        <f t="shared" si="241"/>
        <v>7394</v>
      </c>
      <c r="B1201" s="110">
        <v>28</v>
      </c>
      <c r="C1201" s="106">
        <f t="shared" si="240"/>
        <v>226</v>
      </c>
      <c r="D1201" s="120" t="s">
        <v>2330</v>
      </c>
      <c r="E1201" s="108" t="s">
        <v>88</v>
      </c>
      <c r="F1201" s="109" t="s">
        <v>1522</v>
      </c>
    </row>
    <row r="1202" spans="1:6" ht="21">
      <c r="A1202" s="110">
        <f t="shared" si="241"/>
        <v>7395</v>
      </c>
      <c r="B1202" s="110">
        <v>28</v>
      </c>
      <c r="C1202" s="106">
        <f t="shared" si="240"/>
        <v>227</v>
      </c>
      <c r="D1202" s="120" t="s">
        <v>2331</v>
      </c>
      <c r="E1202" s="108" t="s">
        <v>88</v>
      </c>
      <c r="F1202" s="109" t="s">
        <v>1522</v>
      </c>
    </row>
    <row r="1203" spans="1:6" ht="21">
      <c r="A1203" s="110">
        <f t="shared" si="241"/>
        <v>7396</v>
      </c>
      <c r="B1203" s="110">
        <v>28</v>
      </c>
      <c r="C1203" s="106">
        <f t="shared" si="240"/>
        <v>228</v>
      </c>
      <c r="D1203" s="120" t="s">
        <v>2332</v>
      </c>
      <c r="E1203" s="108" t="s">
        <v>88</v>
      </c>
      <c r="F1203" s="109" t="s">
        <v>1522</v>
      </c>
    </row>
    <row r="1204" spans="1:6" ht="21">
      <c r="A1204" s="110">
        <f t="shared" si="241"/>
        <v>7397</v>
      </c>
      <c r="B1204" s="110">
        <v>28</v>
      </c>
      <c r="C1204" s="106">
        <f t="shared" si="240"/>
        <v>229</v>
      </c>
      <c r="D1204" s="120" t="s">
        <v>2333</v>
      </c>
      <c r="E1204" s="108" t="s">
        <v>88</v>
      </c>
      <c r="F1204" s="109" t="s">
        <v>1522</v>
      </c>
    </row>
    <row r="1205" spans="1:6" ht="21">
      <c r="A1205" s="110">
        <f t="shared" si="241"/>
        <v>7398</v>
      </c>
      <c r="B1205" s="110">
        <v>28</v>
      </c>
      <c r="C1205" s="106">
        <f t="shared" si="240"/>
        <v>230</v>
      </c>
      <c r="D1205" s="120" t="s">
        <v>2334</v>
      </c>
      <c r="E1205" s="108" t="s">
        <v>88</v>
      </c>
      <c r="F1205" s="109" t="s">
        <v>1522</v>
      </c>
    </row>
    <row r="1206" spans="1:6" ht="21">
      <c r="A1206" s="110">
        <f t="shared" si="241"/>
        <v>7399</v>
      </c>
      <c r="B1206" s="110">
        <v>28</v>
      </c>
      <c r="C1206" s="106">
        <f t="shared" si="240"/>
        <v>231</v>
      </c>
      <c r="D1206" s="120" t="s">
        <v>2335</v>
      </c>
      <c r="E1206" s="108" t="s">
        <v>88</v>
      </c>
      <c r="F1206" s="109" t="s">
        <v>1522</v>
      </c>
    </row>
    <row r="1207" spans="1:6" ht="21">
      <c r="A1207" s="110">
        <f t="shared" si="241"/>
        <v>7400</v>
      </c>
      <c r="B1207" s="110">
        <v>28</v>
      </c>
      <c r="C1207" s="106">
        <f t="shared" si="240"/>
        <v>232</v>
      </c>
      <c r="D1207" s="120" t="s">
        <v>2336</v>
      </c>
      <c r="E1207" s="108" t="s">
        <v>88</v>
      </c>
      <c r="F1207" s="109" t="s">
        <v>1522</v>
      </c>
    </row>
    <row r="1208" spans="1:6" ht="21">
      <c r="A1208" s="110">
        <f t="shared" si="241"/>
        <v>7401</v>
      </c>
      <c r="B1208" s="110">
        <v>28</v>
      </c>
      <c r="C1208" s="106">
        <f t="shared" si="240"/>
        <v>233</v>
      </c>
      <c r="D1208" s="120" t="s">
        <v>2337</v>
      </c>
      <c r="E1208" s="108" t="s">
        <v>88</v>
      </c>
      <c r="F1208" s="109" t="s">
        <v>1522</v>
      </c>
    </row>
    <row r="1209" spans="1:6" ht="21">
      <c r="A1209" s="110">
        <f t="shared" si="241"/>
        <v>7402</v>
      </c>
      <c r="B1209" s="110">
        <v>28</v>
      </c>
      <c r="C1209" s="106">
        <f t="shared" si="240"/>
        <v>234</v>
      </c>
      <c r="D1209" s="120" t="s">
        <v>2338</v>
      </c>
      <c r="E1209" s="108" t="s">
        <v>88</v>
      </c>
      <c r="F1209" s="109" t="s">
        <v>1522</v>
      </c>
    </row>
    <row r="1210" spans="1:6" ht="21">
      <c r="A1210" s="110">
        <f t="shared" si="241"/>
        <v>7403</v>
      </c>
      <c r="B1210" s="110">
        <v>28</v>
      </c>
      <c r="C1210" s="106">
        <f t="shared" si="240"/>
        <v>235</v>
      </c>
      <c r="D1210" s="120" t="s">
        <v>2339</v>
      </c>
      <c r="E1210" s="108" t="s">
        <v>88</v>
      </c>
      <c r="F1210" s="109" t="s">
        <v>1522</v>
      </c>
    </row>
    <row r="1211" spans="1:6" ht="21">
      <c r="A1211" s="110">
        <f t="shared" si="241"/>
        <v>7404</v>
      </c>
      <c r="B1211" s="110">
        <v>28</v>
      </c>
      <c r="C1211" s="106">
        <f t="shared" si="240"/>
        <v>236</v>
      </c>
      <c r="D1211" s="120" t="s">
        <v>2340</v>
      </c>
      <c r="E1211" s="108" t="s">
        <v>88</v>
      </c>
      <c r="F1211" s="109" t="s">
        <v>1522</v>
      </c>
    </row>
    <row r="1212" spans="1:6" ht="21">
      <c r="A1212" s="110">
        <f t="shared" si="241"/>
        <v>7405</v>
      </c>
      <c r="B1212" s="110">
        <v>28</v>
      </c>
      <c r="C1212" s="106">
        <f t="shared" si="240"/>
        <v>237</v>
      </c>
      <c r="D1212" s="120" t="s">
        <v>2341</v>
      </c>
      <c r="E1212" s="108" t="s">
        <v>88</v>
      </c>
      <c r="F1212" s="109" t="s">
        <v>1522</v>
      </c>
    </row>
    <row r="1213" spans="1:6" ht="21">
      <c r="A1213" s="110">
        <f t="shared" si="241"/>
        <v>7406</v>
      </c>
      <c r="B1213" s="110">
        <v>28</v>
      </c>
      <c r="C1213" s="106">
        <f t="shared" si="240"/>
        <v>238</v>
      </c>
      <c r="D1213" s="120" t="s">
        <v>2342</v>
      </c>
      <c r="E1213" s="108" t="s">
        <v>88</v>
      </c>
      <c r="F1213" s="109" t="s">
        <v>1522</v>
      </c>
    </row>
    <row r="1214" spans="1:6" ht="21">
      <c r="A1214" s="110">
        <f t="shared" si="241"/>
        <v>7407</v>
      </c>
      <c r="B1214" s="110">
        <v>28</v>
      </c>
      <c r="C1214" s="106">
        <f t="shared" si="240"/>
        <v>239</v>
      </c>
      <c r="D1214" s="120" t="s">
        <v>2343</v>
      </c>
      <c r="E1214" s="108" t="s">
        <v>88</v>
      </c>
      <c r="F1214" s="109" t="s">
        <v>1522</v>
      </c>
    </row>
    <row r="1215" spans="1:6" ht="21">
      <c r="A1215" s="110">
        <f t="shared" si="241"/>
        <v>7408</v>
      </c>
      <c r="B1215" s="110">
        <v>28</v>
      </c>
      <c r="C1215" s="106">
        <f t="shared" si="240"/>
        <v>240</v>
      </c>
      <c r="D1215" s="120" t="s">
        <v>2344</v>
      </c>
      <c r="E1215" s="108" t="s">
        <v>88</v>
      </c>
      <c r="F1215" s="109" t="s">
        <v>1522</v>
      </c>
    </row>
    <row r="1216" spans="1:6" ht="21">
      <c r="A1216" s="110">
        <f t="shared" si="241"/>
        <v>7409</v>
      </c>
      <c r="B1216" s="110">
        <v>28</v>
      </c>
      <c r="C1216" s="106">
        <f t="shared" si="240"/>
        <v>241</v>
      </c>
      <c r="D1216" s="120" t="s">
        <v>2345</v>
      </c>
      <c r="E1216" s="108" t="s">
        <v>88</v>
      </c>
      <c r="F1216" s="109" t="s">
        <v>1522</v>
      </c>
    </row>
    <row r="1217" spans="1:6" ht="21">
      <c r="A1217" s="110">
        <f t="shared" si="241"/>
        <v>7410</v>
      </c>
      <c r="B1217" s="110">
        <v>28</v>
      </c>
      <c r="C1217" s="106">
        <f t="shared" si="240"/>
        <v>242</v>
      </c>
      <c r="D1217" s="120" t="s">
        <v>2346</v>
      </c>
      <c r="E1217" s="108" t="s">
        <v>88</v>
      </c>
      <c r="F1217" s="109" t="s">
        <v>1522</v>
      </c>
    </row>
    <row r="1218" spans="1:6" ht="21">
      <c r="A1218" s="110">
        <f t="shared" si="241"/>
        <v>7411</v>
      </c>
      <c r="B1218" s="110">
        <v>28</v>
      </c>
      <c r="C1218" s="106">
        <f t="shared" si="240"/>
        <v>243</v>
      </c>
      <c r="D1218" s="120" t="s">
        <v>2347</v>
      </c>
      <c r="E1218" s="108" t="s">
        <v>88</v>
      </c>
      <c r="F1218" s="109" t="s">
        <v>1522</v>
      </c>
    </row>
    <row r="1219" spans="1:6" ht="21">
      <c r="A1219" s="110">
        <f t="shared" si="241"/>
        <v>7412</v>
      </c>
      <c r="B1219" s="110">
        <v>28</v>
      </c>
      <c r="C1219" s="106">
        <f t="shared" si="240"/>
        <v>244</v>
      </c>
      <c r="D1219" s="120" t="s">
        <v>2348</v>
      </c>
      <c r="E1219" s="108" t="s">
        <v>88</v>
      </c>
      <c r="F1219" s="109" t="s">
        <v>1522</v>
      </c>
    </row>
    <row r="1220" spans="1:6" ht="21">
      <c r="A1220" s="110">
        <f t="shared" si="241"/>
        <v>7413</v>
      </c>
      <c r="B1220" s="110">
        <v>28</v>
      </c>
      <c r="C1220" s="106">
        <f t="shared" si="240"/>
        <v>245</v>
      </c>
      <c r="D1220" s="120" t="s">
        <v>2349</v>
      </c>
      <c r="E1220" s="108" t="s">
        <v>88</v>
      </c>
      <c r="F1220" s="109" t="s">
        <v>1522</v>
      </c>
    </row>
    <row r="1221" spans="1:6" ht="21">
      <c r="A1221" s="110">
        <f t="shared" si="241"/>
        <v>7414</v>
      </c>
      <c r="B1221" s="110">
        <v>28</v>
      </c>
      <c r="C1221" s="106">
        <f t="shared" si="240"/>
        <v>246</v>
      </c>
      <c r="D1221" s="120" t="s">
        <v>2350</v>
      </c>
      <c r="E1221" s="108" t="s">
        <v>88</v>
      </c>
      <c r="F1221" s="109" t="s">
        <v>1522</v>
      </c>
    </row>
    <row r="1222" spans="1:6" ht="21">
      <c r="A1222" s="110">
        <f t="shared" si="241"/>
        <v>7415</v>
      </c>
      <c r="B1222" s="110">
        <v>28</v>
      </c>
      <c r="C1222" s="106">
        <f t="shared" si="240"/>
        <v>247</v>
      </c>
      <c r="D1222" s="120" t="s">
        <v>2351</v>
      </c>
      <c r="E1222" s="108" t="s">
        <v>88</v>
      </c>
      <c r="F1222" s="109" t="s">
        <v>1522</v>
      </c>
    </row>
    <row r="1223" spans="1:6" ht="21">
      <c r="A1223" s="110">
        <f t="shared" si="241"/>
        <v>7416</v>
      </c>
      <c r="B1223" s="110">
        <v>28</v>
      </c>
      <c r="C1223" s="106">
        <f t="shared" si="240"/>
        <v>248</v>
      </c>
      <c r="D1223" s="120" t="s">
        <v>2352</v>
      </c>
      <c r="E1223" s="108" t="s">
        <v>88</v>
      </c>
      <c r="F1223" s="109" t="s">
        <v>1522</v>
      </c>
    </row>
    <row r="1224" spans="1:6" ht="21">
      <c r="A1224" s="110">
        <f t="shared" si="241"/>
        <v>7417</v>
      </c>
      <c r="B1224" s="110">
        <v>28</v>
      </c>
      <c r="C1224" s="106">
        <f t="shared" si="240"/>
        <v>249</v>
      </c>
      <c r="D1224" s="120" t="s">
        <v>2353</v>
      </c>
      <c r="E1224" s="108" t="s">
        <v>88</v>
      </c>
      <c r="F1224" s="109" t="s">
        <v>1522</v>
      </c>
    </row>
    <row r="1225" spans="1:6" ht="21">
      <c r="A1225" s="110">
        <f t="shared" si="241"/>
        <v>7418</v>
      </c>
      <c r="B1225" s="110">
        <v>28</v>
      </c>
      <c r="C1225" s="106">
        <f t="shared" si="240"/>
        <v>250</v>
      </c>
      <c r="D1225" s="120" t="s">
        <v>2354</v>
      </c>
      <c r="E1225" s="108" t="s">
        <v>88</v>
      </c>
      <c r="F1225" s="109" t="s">
        <v>1522</v>
      </c>
    </row>
    <row r="1226" spans="1:6" ht="21">
      <c r="A1226" s="110">
        <f t="shared" si="241"/>
        <v>7419</v>
      </c>
      <c r="B1226" s="110">
        <v>28</v>
      </c>
      <c r="C1226" s="106">
        <f t="shared" si="240"/>
        <v>251</v>
      </c>
      <c r="D1226" s="120" t="s">
        <v>2355</v>
      </c>
      <c r="E1226" s="108" t="s">
        <v>88</v>
      </c>
      <c r="F1226" s="109" t="s">
        <v>1522</v>
      </c>
    </row>
    <row r="1227" spans="1:6" ht="21">
      <c r="A1227" s="110">
        <f t="shared" si="241"/>
        <v>7420</v>
      </c>
      <c r="B1227" s="110">
        <v>28</v>
      </c>
      <c r="C1227" s="106">
        <f t="shared" si="240"/>
        <v>252</v>
      </c>
      <c r="D1227" s="120" t="s">
        <v>2356</v>
      </c>
      <c r="E1227" s="108" t="s">
        <v>88</v>
      </c>
      <c r="F1227" s="109" t="s">
        <v>1522</v>
      </c>
    </row>
    <row r="1228" spans="1:6" ht="21">
      <c r="A1228" s="110">
        <f t="shared" si="241"/>
        <v>7421</v>
      </c>
      <c r="B1228" s="110">
        <v>28</v>
      </c>
      <c r="C1228" s="106">
        <f t="shared" si="240"/>
        <v>253</v>
      </c>
      <c r="D1228" s="120" t="s">
        <v>2357</v>
      </c>
      <c r="E1228" s="108" t="s">
        <v>88</v>
      </c>
      <c r="F1228" s="109" t="s">
        <v>1522</v>
      </c>
    </row>
    <row r="1229" spans="1:6" ht="21">
      <c r="A1229" s="110">
        <f t="shared" si="241"/>
        <v>7422</v>
      </c>
      <c r="B1229" s="110">
        <v>28</v>
      </c>
      <c r="C1229" s="106">
        <f t="shared" si="240"/>
        <v>254</v>
      </c>
      <c r="D1229" s="120" t="s">
        <v>2358</v>
      </c>
      <c r="E1229" s="108" t="s">
        <v>88</v>
      </c>
      <c r="F1229" s="109" t="s">
        <v>1522</v>
      </c>
    </row>
    <row r="1230" spans="1:6" ht="21">
      <c r="A1230" s="110">
        <f t="shared" si="241"/>
        <v>7423</v>
      </c>
      <c r="B1230" s="110">
        <v>28</v>
      </c>
      <c r="C1230" s="106">
        <f t="shared" si="240"/>
        <v>255</v>
      </c>
      <c r="D1230" s="120" t="s">
        <v>2359</v>
      </c>
      <c r="E1230" s="108" t="s">
        <v>88</v>
      </c>
      <c r="F1230" s="109" t="s">
        <v>1522</v>
      </c>
    </row>
    <row r="1231" spans="1:6" ht="21">
      <c r="A1231" s="110">
        <f t="shared" si="241"/>
        <v>7424</v>
      </c>
      <c r="B1231" s="110">
        <v>29</v>
      </c>
      <c r="C1231" s="106">
        <v>0</v>
      </c>
      <c r="D1231" s="120" t="s">
        <v>2360</v>
      </c>
      <c r="E1231" s="121" t="s">
        <v>88</v>
      </c>
      <c r="F1231" s="122" t="s">
        <v>1522</v>
      </c>
    </row>
    <row r="1232" spans="1:6" ht="21">
      <c r="A1232" s="110">
        <f t="shared" si="241"/>
        <v>7425</v>
      </c>
      <c r="B1232" s="110">
        <v>29</v>
      </c>
      <c r="C1232" s="106">
        <f t="shared" ref="C1232:C1295" si="242">C1231+1</f>
        <v>1</v>
      </c>
      <c r="D1232" s="120" t="s">
        <v>2361</v>
      </c>
      <c r="E1232" s="121" t="s">
        <v>88</v>
      </c>
      <c r="F1232" s="122" t="s">
        <v>1522</v>
      </c>
    </row>
    <row r="1233" spans="1:6" ht="21">
      <c r="A1233" s="110">
        <f t="shared" si="241"/>
        <v>7426</v>
      </c>
      <c r="B1233" s="110">
        <v>29</v>
      </c>
      <c r="C1233" s="106">
        <f t="shared" si="242"/>
        <v>2</v>
      </c>
      <c r="D1233" s="120" t="s">
        <v>2362</v>
      </c>
      <c r="E1233" s="121" t="s">
        <v>88</v>
      </c>
      <c r="F1233" s="122" t="s">
        <v>1522</v>
      </c>
    </row>
    <row r="1234" spans="1:6" ht="21">
      <c r="A1234" s="110">
        <f t="shared" si="241"/>
        <v>7427</v>
      </c>
      <c r="B1234" s="110">
        <v>29</v>
      </c>
      <c r="C1234" s="106">
        <f t="shared" si="242"/>
        <v>3</v>
      </c>
      <c r="D1234" s="120" t="s">
        <v>2363</v>
      </c>
      <c r="E1234" s="121" t="s">
        <v>88</v>
      </c>
      <c r="F1234" s="122" t="s">
        <v>1522</v>
      </c>
    </row>
    <row r="1235" spans="1:6" ht="21">
      <c r="A1235" s="110">
        <f t="shared" si="241"/>
        <v>7428</v>
      </c>
      <c r="B1235" s="110">
        <v>29</v>
      </c>
      <c r="C1235" s="106">
        <f t="shared" si="242"/>
        <v>4</v>
      </c>
      <c r="D1235" s="120" t="s">
        <v>2364</v>
      </c>
      <c r="E1235" s="121" t="s">
        <v>88</v>
      </c>
      <c r="F1235" s="122" t="s">
        <v>1522</v>
      </c>
    </row>
    <row r="1236" spans="1:6" ht="21">
      <c r="A1236" s="110">
        <f t="shared" si="241"/>
        <v>7429</v>
      </c>
      <c r="B1236" s="110">
        <v>29</v>
      </c>
      <c r="C1236" s="106">
        <f t="shared" si="242"/>
        <v>5</v>
      </c>
      <c r="D1236" s="120" t="s">
        <v>2365</v>
      </c>
      <c r="E1236" s="121" t="s">
        <v>88</v>
      </c>
      <c r="F1236" s="122" t="s">
        <v>1522</v>
      </c>
    </row>
    <row r="1237" spans="1:6" ht="21">
      <c r="A1237" s="110">
        <f t="shared" si="241"/>
        <v>7430</v>
      </c>
      <c r="B1237" s="110">
        <v>29</v>
      </c>
      <c r="C1237" s="106">
        <f t="shared" si="242"/>
        <v>6</v>
      </c>
      <c r="D1237" s="120" t="s">
        <v>2366</v>
      </c>
      <c r="E1237" s="121" t="s">
        <v>88</v>
      </c>
      <c r="F1237" s="122" t="s">
        <v>1522</v>
      </c>
    </row>
    <row r="1238" spans="1:6" ht="21">
      <c r="A1238" s="110">
        <f t="shared" ref="A1238:A1301" si="243">B1238*256+C1238</f>
        <v>7431</v>
      </c>
      <c r="B1238" s="110">
        <v>29</v>
      </c>
      <c r="C1238" s="106">
        <f t="shared" si="242"/>
        <v>7</v>
      </c>
      <c r="D1238" s="120" t="s">
        <v>2367</v>
      </c>
      <c r="E1238" s="121" t="s">
        <v>88</v>
      </c>
      <c r="F1238" s="122" t="s">
        <v>1522</v>
      </c>
    </row>
    <row r="1239" spans="1:6" ht="21">
      <c r="A1239" s="110">
        <f t="shared" si="243"/>
        <v>7432</v>
      </c>
      <c r="B1239" s="110">
        <v>29</v>
      </c>
      <c r="C1239" s="106">
        <f t="shared" si="242"/>
        <v>8</v>
      </c>
      <c r="D1239" s="120" t="s">
        <v>2368</v>
      </c>
      <c r="E1239" s="121" t="s">
        <v>88</v>
      </c>
      <c r="F1239" s="122" t="s">
        <v>1522</v>
      </c>
    </row>
    <row r="1240" spans="1:6" ht="21">
      <c r="A1240" s="110">
        <f t="shared" si="243"/>
        <v>7433</v>
      </c>
      <c r="B1240" s="110">
        <v>29</v>
      </c>
      <c r="C1240" s="106">
        <f t="shared" si="242"/>
        <v>9</v>
      </c>
      <c r="D1240" s="120" t="s">
        <v>2369</v>
      </c>
      <c r="E1240" s="121" t="s">
        <v>88</v>
      </c>
      <c r="F1240" s="122" t="s">
        <v>1522</v>
      </c>
    </row>
    <row r="1241" spans="1:6" ht="21">
      <c r="A1241" s="110">
        <f t="shared" si="243"/>
        <v>7434</v>
      </c>
      <c r="B1241" s="110">
        <v>29</v>
      </c>
      <c r="C1241" s="106">
        <f t="shared" si="242"/>
        <v>10</v>
      </c>
      <c r="D1241" s="120" t="s">
        <v>2370</v>
      </c>
      <c r="E1241" s="121" t="s">
        <v>88</v>
      </c>
      <c r="F1241" s="122" t="s">
        <v>1522</v>
      </c>
    </row>
    <row r="1242" spans="1:6" ht="21">
      <c r="A1242" s="110">
        <f t="shared" si="243"/>
        <v>7435</v>
      </c>
      <c r="B1242" s="110">
        <v>29</v>
      </c>
      <c r="C1242" s="106">
        <f t="shared" si="242"/>
        <v>11</v>
      </c>
      <c r="D1242" s="120" t="s">
        <v>2371</v>
      </c>
      <c r="E1242" s="121" t="s">
        <v>88</v>
      </c>
      <c r="F1242" s="122" t="s">
        <v>1522</v>
      </c>
    </row>
    <row r="1243" spans="1:6" ht="21">
      <c r="A1243" s="110">
        <f t="shared" si="243"/>
        <v>7436</v>
      </c>
      <c r="B1243" s="110">
        <v>29</v>
      </c>
      <c r="C1243" s="106">
        <f t="shared" si="242"/>
        <v>12</v>
      </c>
      <c r="D1243" s="120" t="s">
        <v>2372</v>
      </c>
      <c r="E1243" s="121" t="s">
        <v>88</v>
      </c>
      <c r="F1243" s="122" t="s">
        <v>1522</v>
      </c>
    </row>
    <row r="1244" spans="1:6" ht="21">
      <c r="A1244" s="110">
        <f t="shared" si="243"/>
        <v>7437</v>
      </c>
      <c r="B1244" s="110">
        <v>29</v>
      </c>
      <c r="C1244" s="106">
        <f t="shared" si="242"/>
        <v>13</v>
      </c>
      <c r="D1244" s="120" t="s">
        <v>2373</v>
      </c>
      <c r="E1244" s="123" t="s">
        <v>88</v>
      </c>
      <c r="F1244" s="122" t="s">
        <v>1522</v>
      </c>
    </row>
    <row r="1245" spans="1:6" ht="21">
      <c r="A1245" s="110">
        <f t="shared" si="243"/>
        <v>7438</v>
      </c>
      <c r="B1245" s="110">
        <v>29</v>
      </c>
      <c r="C1245" s="106">
        <f t="shared" si="242"/>
        <v>14</v>
      </c>
      <c r="D1245" s="120" t="s">
        <v>2374</v>
      </c>
      <c r="E1245" s="123" t="s">
        <v>88</v>
      </c>
      <c r="F1245" s="122" t="s">
        <v>1522</v>
      </c>
    </row>
    <row r="1246" spans="1:6" ht="21">
      <c r="A1246" s="110">
        <f t="shared" si="243"/>
        <v>7439</v>
      </c>
      <c r="B1246" s="110">
        <v>29</v>
      </c>
      <c r="C1246" s="106">
        <f t="shared" si="242"/>
        <v>15</v>
      </c>
      <c r="D1246" s="120" t="s">
        <v>2375</v>
      </c>
      <c r="E1246" s="123" t="s">
        <v>88</v>
      </c>
      <c r="F1246" s="122" t="s">
        <v>1522</v>
      </c>
    </row>
    <row r="1247" spans="1:6" ht="21">
      <c r="A1247" s="110">
        <f t="shared" si="243"/>
        <v>7440</v>
      </c>
      <c r="B1247" s="110">
        <v>29</v>
      </c>
      <c r="C1247" s="106">
        <f t="shared" si="242"/>
        <v>16</v>
      </c>
      <c r="D1247" s="120" t="s">
        <v>2376</v>
      </c>
      <c r="E1247" s="123" t="s">
        <v>88</v>
      </c>
      <c r="F1247" s="122" t="s">
        <v>1522</v>
      </c>
    </row>
    <row r="1248" spans="1:6" ht="21">
      <c r="A1248" s="110">
        <f t="shared" si="243"/>
        <v>7441</v>
      </c>
      <c r="B1248" s="110">
        <v>29</v>
      </c>
      <c r="C1248" s="106">
        <f t="shared" si="242"/>
        <v>17</v>
      </c>
      <c r="D1248" s="120" t="s">
        <v>2377</v>
      </c>
      <c r="E1248" s="123" t="s">
        <v>88</v>
      </c>
      <c r="F1248" s="122" t="s">
        <v>1522</v>
      </c>
    </row>
    <row r="1249" spans="1:6" ht="21">
      <c r="A1249" s="110">
        <f t="shared" si="243"/>
        <v>7442</v>
      </c>
      <c r="B1249" s="110">
        <v>29</v>
      </c>
      <c r="C1249" s="106">
        <f t="shared" si="242"/>
        <v>18</v>
      </c>
      <c r="D1249" s="120" t="s">
        <v>2378</v>
      </c>
      <c r="E1249" s="123" t="s">
        <v>88</v>
      </c>
      <c r="F1249" s="122" t="s">
        <v>1522</v>
      </c>
    </row>
    <row r="1250" spans="1:6" ht="21">
      <c r="A1250" s="110">
        <f t="shared" si="243"/>
        <v>7443</v>
      </c>
      <c r="B1250" s="110">
        <v>29</v>
      </c>
      <c r="C1250" s="106">
        <f t="shared" si="242"/>
        <v>19</v>
      </c>
      <c r="D1250" s="120" t="s">
        <v>2379</v>
      </c>
      <c r="E1250" s="123" t="s">
        <v>88</v>
      </c>
      <c r="F1250" s="122" t="s">
        <v>1522</v>
      </c>
    </row>
    <row r="1251" spans="1:6" ht="21">
      <c r="A1251" s="110">
        <f t="shared" si="243"/>
        <v>7444</v>
      </c>
      <c r="B1251" s="110">
        <v>29</v>
      </c>
      <c r="C1251" s="106">
        <f t="shared" si="242"/>
        <v>20</v>
      </c>
      <c r="D1251" s="120" t="s">
        <v>2380</v>
      </c>
      <c r="E1251" s="123" t="s">
        <v>88</v>
      </c>
      <c r="F1251" s="122" t="s">
        <v>1522</v>
      </c>
    </row>
    <row r="1252" spans="1:6" ht="21">
      <c r="A1252" s="110">
        <f t="shared" si="243"/>
        <v>7445</v>
      </c>
      <c r="B1252" s="110">
        <v>29</v>
      </c>
      <c r="C1252" s="106">
        <f t="shared" si="242"/>
        <v>21</v>
      </c>
      <c r="D1252" s="120" t="s">
        <v>2381</v>
      </c>
      <c r="E1252" s="123" t="s">
        <v>88</v>
      </c>
      <c r="F1252" s="122" t="s">
        <v>1522</v>
      </c>
    </row>
    <row r="1253" spans="1:6" ht="21">
      <c r="A1253" s="110">
        <f t="shared" si="243"/>
        <v>7446</v>
      </c>
      <c r="B1253" s="110">
        <v>29</v>
      </c>
      <c r="C1253" s="106">
        <f t="shared" si="242"/>
        <v>22</v>
      </c>
      <c r="D1253" s="120" t="s">
        <v>2382</v>
      </c>
      <c r="E1253" s="123" t="s">
        <v>88</v>
      </c>
      <c r="F1253" s="122" t="s">
        <v>1522</v>
      </c>
    </row>
    <row r="1254" spans="1:6" ht="21">
      <c r="A1254" s="110">
        <f t="shared" si="243"/>
        <v>7447</v>
      </c>
      <c r="B1254" s="110">
        <v>29</v>
      </c>
      <c r="C1254" s="106">
        <f t="shared" si="242"/>
        <v>23</v>
      </c>
      <c r="D1254" s="120" t="s">
        <v>2383</v>
      </c>
      <c r="E1254" s="123" t="s">
        <v>88</v>
      </c>
      <c r="F1254" s="122" t="s">
        <v>1522</v>
      </c>
    </row>
    <row r="1255" spans="1:6" ht="21">
      <c r="A1255" s="110">
        <f t="shared" si="243"/>
        <v>7448</v>
      </c>
      <c r="B1255" s="110">
        <v>29</v>
      </c>
      <c r="C1255" s="106">
        <f t="shared" si="242"/>
        <v>24</v>
      </c>
      <c r="D1255" s="120" t="s">
        <v>2384</v>
      </c>
      <c r="E1255" s="123" t="s">
        <v>88</v>
      </c>
      <c r="F1255" s="122" t="s">
        <v>1522</v>
      </c>
    </row>
    <row r="1256" spans="1:6" ht="21">
      <c r="A1256" s="110">
        <f t="shared" si="243"/>
        <v>7449</v>
      </c>
      <c r="B1256" s="110">
        <v>29</v>
      </c>
      <c r="C1256" s="106">
        <f t="shared" si="242"/>
        <v>25</v>
      </c>
      <c r="D1256" s="120" t="s">
        <v>2385</v>
      </c>
      <c r="E1256" s="123" t="s">
        <v>88</v>
      </c>
      <c r="F1256" s="122" t="s">
        <v>1522</v>
      </c>
    </row>
    <row r="1257" spans="1:6" ht="21">
      <c r="A1257" s="110">
        <f t="shared" si="243"/>
        <v>7450</v>
      </c>
      <c r="B1257" s="110">
        <v>29</v>
      </c>
      <c r="C1257" s="106">
        <f t="shared" si="242"/>
        <v>26</v>
      </c>
      <c r="D1257" s="120" t="s">
        <v>2386</v>
      </c>
      <c r="E1257" s="123" t="s">
        <v>88</v>
      </c>
      <c r="F1257" s="122" t="s">
        <v>1522</v>
      </c>
    </row>
    <row r="1258" spans="1:6" ht="21">
      <c r="A1258" s="110">
        <f t="shared" si="243"/>
        <v>7451</v>
      </c>
      <c r="B1258" s="110">
        <v>29</v>
      </c>
      <c r="C1258" s="106">
        <f t="shared" si="242"/>
        <v>27</v>
      </c>
      <c r="D1258" s="120" t="s">
        <v>2387</v>
      </c>
      <c r="E1258" s="123" t="s">
        <v>88</v>
      </c>
      <c r="F1258" s="122" t="s">
        <v>1522</v>
      </c>
    </row>
    <row r="1259" spans="1:6" ht="21">
      <c r="A1259" s="110">
        <f t="shared" si="243"/>
        <v>7452</v>
      </c>
      <c r="B1259" s="110">
        <v>29</v>
      </c>
      <c r="C1259" s="106">
        <f t="shared" si="242"/>
        <v>28</v>
      </c>
      <c r="D1259" s="120" t="s">
        <v>2388</v>
      </c>
      <c r="E1259" s="123" t="s">
        <v>88</v>
      </c>
      <c r="F1259" s="122" t="s">
        <v>1522</v>
      </c>
    </row>
    <row r="1260" spans="1:6" ht="21">
      <c r="A1260" s="110">
        <f t="shared" si="243"/>
        <v>7453</v>
      </c>
      <c r="B1260" s="110">
        <v>29</v>
      </c>
      <c r="C1260" s="106">
        <f t="shared" si="242"/>
        <v>29</v>
      </c>
      <c r="D1260" s="120" t="s">
        <v>2389</v>
      </c>
      <c r="E1260" s="123" t="s">
        <v>88</v>
      </c>
      <c r="F1260" s="122" t="s">
        <v>1522</v>
      </c>
    </row>
    <row r="1261" spans="1:6" ht="21">
      <c r="A1261" s="110">
        <f t="shared" si="243"/>
        <v>7454</v>
      </c>
      <c r="B1261" s="110">
        <v>29</v>
      </c>
      <c r="C1261" s="106">
        <f t="shared" si="242"/>
        <v>30</v>
      </c>
      <c r="D1261" s="120" t="s">
        <v>2390</v>
      </c>
      <c r="E1261" s="123" t="s">
        <v>88</v>
      </c>
      <c r="F1261" s="122" t="s">
        <v>1522</v>
      </c>
    </row>
    <row r="1262" spans="1:6" ht="21">
      <c r="A1262" s="110">
        <f t="shared" si="243"/>
        <v>7455</v>
      </c>
      <c r="B1262" s="110">
        <v>29</v>
      </c>
      <c r="C1262" s="106">
        <f t="shared" si="242"/>
        <v>31</v>
      </c>
      <c r="D1262" s="120" t="s">
        <v>2391</v>
      </c>
      <c r="E1262" s="123" t="s">
        <v>88</v>
      </c>
      <c r="F1262" s="122" t="s">
        <v>1522</v>
      </c>
    </row>
    <row r="1263" spans="1:6" ht="21">
      <c r="A1263" s="110">
        <f t="shared" si="243"/>
        <v>7456</v>
      </c>
      <c r="B1263" s="110">
        <v>29</v>
      </c>
      <c r="C1263" s="106">
        <f t="shared" si="242"/>
        <v>32</v>
      </c>
      <c r="D1263" s="120" t="s">
        <v>2392</v>
      </c>
      <c r="E1263" s="123" t="s">
        <v>88</v>
      </c>
      <c r="F1263" s="122" t="s">
        <v>1522</v>
      </c>
    </row>
    <row r="1264" spans="1:6" ht="21">
      <c r="A1264" s="110">
        <f t="shared" si="243"/>
        <v>7457</v>
      </c>
      <c r="B1264" s="110">
        <v>29</v>
      </c>
      <c r="C1264" s="106">
        <f t="shared" si="242"/>
        <v>33</v>
      </c>
      <c r="D1264" s="120" t="s">
        <v>2393</v>
      </c>
      <c r="E1264" s="123" t="s">
        <v>88</v>
      </c>
      <c r="F1264" s="122" t="s">
        <v>1522</v>
      </c>
    </row>
    <row r="1265" spans="1:6" ht="21">
      <c r="A1265" s="110">
        <f t="shared" si="243"/>
        <v>7458</v>
      </c>
      <c r="B1265" s="110">
        <v>29</v>
      </c>
      <c r="C1265" s="106">
        <f t="shared" si="242"/>
        <v>34</v>
      </c>
      <c r="D1265" s="120" t="s">
        <v>2394</v>
      </c>
      <c r="E1265" s="108" t="s">
        <v>88</v>
      </c>
      <c r="F1265" s="109" t="s">
        <v>1522</v>
      </c>
    </row>
    <row r="1266" spans="1:6" ht="21">
      <c r="A1266" s="110">
        <f t="shared" si="243"/>
        <v>7459</v>
      </c>
      <c r="B1266" s="110">
        <v>29</v>
      </c>
      <c r="C1266" s="106">
        <f t="shared" si="242"/>
        <v>35</v>
      </c>
      <c r="D1266" s="120" t="s">
        <v>2395</v>
      </c>
      <c r="E1266" s="108" t="s">
        <v>88</v>
      </c>
      <c r="F1266" s="109" t="s">
        <v>1522</v>
      </c>
    </row>
    <row r="1267" spans="1:6" ht="21">
      <c r="A1267" s="110">
        <f t="shared" si="243"/>
        <v>7460</v>
      </c>
      <c r="B1267" s="110">
        <v>29</v>
      </c>
      <c r="C1267" s="106">
        <f t="shared" si="242"/>
        <v>36</v>
      </c>
      <c r="D1267" s="120" t="s">
        <v>2396</v>
      </c>
      <c r="E1267" s="108" t="s">
        <v>88</v>
      </c>
      <c r="F1267" s="109" t="s">
        <v>1522</v>
      </c>
    </row>
    <row r="1268" spans="1:6" ht="21">
      <c r="A1268" s="110">
        <f t="shared" si="243"/>
        <v>7461</v>
      </c>
      <c r="B1268" s="110">
        <v>29</v>
      </c>
      <c r="C1268" s="106">
        <f t="shared" si="242"/>
        <v>37</v>
      </c>
      <c r="D1268" s="120" t="s">
        <v>2397</v>
      </c>
      <c r="E1268" s="108" t="s">
        <v>88</v>
      </c>
      <c r="F1268" s="109" t="s">
        <v>1522</v>
      </c>
    </row>
    <row r="1269" spans="1:6" ht="21">
      <c r="A1269" s="110">
        <f t="shared" si="243"/>
        <v>7462</v>
      </c>
      <c r="B1269" s="110">
        <v>29</v>
      </c>
      <c r="C1269" s="106">
        <f t="shared" si="242"/>
        <v>38</v>
      </c>
      <c r="D1269" s="120" t="s">
        <v>2398</v>
      </c>
      <c r="E1269" s="108" t="s">
        <v>88</v>
      </c>
      <c r="F1269" s="109" t="s">
        <v>1522</v>
      </c>
    </row>
    <row r="1270" spans="1:6" ht="21">
      <c r="A1270" s="110">
        <f t="shared" si="243"/>
        <v>7463</v>
      </c>
      <c r="B1270" s="110">
        <v>29</v>
      </c>
      <c r="C1270" s="106">
        <f t="shared" si="242"/>
        <v>39</v>
      </c>
      <c r="D1270" s="120" t="s">
        <v>2399</v>
      </c>
      <c r="E1270" s="108" t="s">
        <v>88</v>
      </c>
      <c r="F1270" s="109" t="s">
        <v>1522</v>
      </c>
    </row>
    <row r="1271" spans="1:6" ht="21">
      <c r="A1271" s="110">
        <f t="shared" si="243"/>
        <v>7464</v>
      </c>
      <c r="B1271" s="110">
        <v>29</v>
      </c>
      <c r="C1271" s="106">
        <f t="shared" si="242"/>
        <v>40</v>
      </c>
      <c r="D1271" s="120" t="s">
        <v>2400</v>
      </c>
      <c r="E1271" s="108" t="s">
        <v>88</v>
      </c>
      <c r="F1271" s="109" t="s">
        <v>1522</v>
      </c>
    </row>
    <row r="1272" spans="1:6" ht="21">
      <c r="A1272" s="110">
        <f t="shared" si="243"/>
        <v>7465</v>
      </c>
      <c r="B1272" s="110">
        <v>29</v>
      </c>
      <c r="C1272" s="106">
        <f t="shared" si="242"/>
        <v>41</v>
      </c>
      <c r="D1272" s="120" t="s">
        <v>2401</v>
      </c>
      <c r="E1272" s="108" t="s">
        <v>88</v>
      </c>
      <c r="F1272" s="109" t="s">
        <v>1522</v>
      </c>
    </row>
    <row r="1273" spans="1:6" ht="21">
      <c r="A1273" s="110">
        <f t="shared" si="243"/>
        <v>7466</v>
      </c>
      <c r="B1273" s="110">
        <v>29</v>
      </c>
      <c r="C1273" s="106">
        <f t="shared" si="242"/>
        <v>42</v>
      </c>
      <c r="D1273" s="120" t="s">
        <v>2402</v>
      </c>
      <c r="E1273" s="108" t="s">
        <v>88</v>
      </c>
      <c r="F1273" s="109" t="s">
        <v>1522</v>
      </c>
    </row>
    <row r="1274" spans="1:6" ht="21">
      <c r="A1274" s="110">
        <f t="shared" si="243"/>
        <v>7467</v>
      </c>
      <c r="B1274" s="110">
        <v>29</v>
      </c>
      <c r="C1274" s="106">
        <f t="shared" si="242"/>
        <v>43</v>
      </c>
      <c r="D1274" s="120" t="s">
        <v>2403</v>
      </c>
      <c r="E1274" s="108" t="s">
        <v>88</v>
      </c>
      <c r="F1274" s="109" t="s">
        <v>1522</v>
      </c>
    </row>
    <row r="1275" spans="1:6" ht="21">
      <c r="A1275" s="110">
        <f t="shared" si="243"/>
        <v>7468</v>
      </c>
      <c r="B1275" s="110">
        <v>29</v>
      </c>
      <c r="C1275" s="106">
        <f t="shared" si="242"/>
        <v>44</v>
      </c>
      <c r="D1275" s="120" t="s">
        <v>2404</v>
      </c>
      <c r="E1275" s="108" t="s">
        <v>88</v>
      </c>
      <c r="F1275" s="109" t="s">
        <v>1522</v>
      </c>
    </row>
    <row r="1276" spans="1:6" ht="21">
      <c r="A1276" s="110">
        <f t="shared" si="243"/>
        <v>7469</v>
      </c>
      <c r="B1276" s="110">
        <v>29</v>
      </c>
      <c r="C1276" s="106">
        <f t="shared" si="242"/>
        <v>45</v>
      </c>
      <c r="D1276" s="120" t="s">
        <v>2405</v>
      </c>
      <c r="E1276" s="108" t="s">
        <v>88</v>
      </c>
      <c r="F1276" s="109" t="s">
        <v>1522</v>
      </c>
    </row>
    <row r="1277" spans="1:6" ht="21">
      <c r="A1277" s="110">
        <f t="shared" si="243"/>
        <v>7470</v>
      </c>
      <c r="B1277" s="110">
        <v>29</v>
      </c>
      <c r="C1277" s="106">
        <f t="shared" si="242"/>
        <v>46</v>
      </c>
      <c r="D1277" s="120" t="s">
        <v>2406</v>
      </c>
      <c r="E1277" s="108" t="s">
        <v>88</v>
      </c>
      <c r="F1277" s="109" t="s">
        <v>1522</v>
      </c>
    </row>
    <row r="1278" spans="1:6" ht="21">
      <c r="A1278" s="110">
        <f t="shared" si="243"/>
        <v>7471</v>
      </c>
      <c r="B1278" s="110">
        <v>29</v>
      </c>
      <c r="C1278" s="106">
        <f t="shared" si="242"/>
        <v>47</v>
      </c>
      <c r="D1278" s="120" t="s">
        <v>2407</v>
      </c>
      <c r="E1278" s="108" t="s">
        <v>88</v>
      </c>
      <c r="F1278" s="109" t="s">
        <v>1522</v>
      </c>
    </row>
    <row r="1279" spans="1:6" ht="21">
      <c r="A1279" s="110">
        <f t="shared" si="243"/>
        <v>7472</v>
      </c>
      <c r="B1279" s="110">
        <v>29</v>
      </c>
      <c r="C1279" s="106">
        <f t="shared" si="242"/>
        <v>48</v>
      </c>
      <c r="D1279" s="120" t="s">
        <v>2408</v>
      </c>
      <c r="E1279" s="108" t="s">
        <v>88</v>
      </c>
      <c r="F1279" s="109" t="s">
        <v>1522</v>
      </c>
    </row>
    <row r="1280" spans="1:6" ht="21">
      <c r="A1280" s="110">
        <f t="shared" si="243"/>
        <v>7473</v>
      </c>
      <c r="B1280" s="110">
        <v>29</v>
      </c>
      <c r="C1280" s="106">
        <f t="shared" si="242"/>
        <v>49</v>
      </c>
      <c r="D1280" s="120" t="s">
        <v>2409</v>
      </c>
      <c r="E1280" s="108" t="s">
        <v>88</v>
      </c>
      <c r="F1280" s="109" t="s">
        <v>1522</v>
      </c>
    </row>
    <row r="1281" spans="1:6" ht="21">
      <c r="A1281" s="110">
        <f t="shared" si="243"/>
        <v>7474</v>
      </c>
      <c r="B1281" s="110">
        <v>29</v>
      </c>
      <c r="C1281" s="106">
        <f t="shared" si="242"/>
        <v>50</v>
      </c>
      <c r="D1281" s="120" t="s">
        <v>2410</v>
      </c>
      <c r="E1281" s="108" t="s">
        <v>88</v>
      </c>
      <c r="F1281" s="109" t="s">
        <v>1522</v>
      </c>
    </row>
    <row r="1282" spans="1:6" ht="21">
      <c r="A1282" s="110">
        <f t="shared" si="243"/>
        <v>7475</v>
      </c>
      <c r="B1282" s="110">
        <v>29</v>
      </c>
      <c r="C1282" s="106">
        <f t="shared" si="242"/>
        <v>51</v>
      </c>
      <c r="D1282" s="120" t="s">
        <v>2411</v>
      </c>
      <c r="E1282" s="108" t="s">
        <v>88</v>
      </c>
      <c r="F1282" s="109" t="s">
        <v>1522</v>
      </c>
    </row>
    <row r="1283" spans="1:6" ht="21">
      <c r="A1283" s="110">
        <f t="shared" si="243"/>
        <v>7476</v>
      </c>
      <c r="B1283" s="110">
        <v>29</v>
      </c>
      <c r="C1283" s="106">
        <f t="shared" si="242"/>
        <v>52</v>
      </c>
      <c r="D1283" s="120" t="s">
        <v>2412</v>
      </c>
      <c r="E1283" s="108" t="s">
        <v>88</v>
      </c>
      <c r="F1283" s="109" t="s">
        <v>1522</v>
      </c>
    </row>
    <row r="1284" spans="1:6" ht="21">
      <c r="A1284" s="110">
        <f t="shared" si="243"/>
        <v>7477</v>
      </c>
      <c r="B1284" s="110">
        <v>29</v>
      </c>
      <c r="C1284" s="106">
        <f t="shared" si="242"/>
        <v>53</v>
      </c>
      <c r="D1284" s="120" t="s">
        <v>2413</v>
      </c>
      <c r="E1284" s="108" t="s">
        <v>88</v>
      </c>
      <c r="F1284" s="109" t="s">
        <v>1522</v>
      </c>
    </row>
    <row r="1285" spans="1:6" ht="21">
      <c r="A1285" s="110">
        <f t="shared" si="243"/>
        <v>7478</v>
      </c>
      <c r="B1285" s="110">
        <v>29</v>
      </c>
      <c r="C1285" s="106">
        <f t="shared" si="242"/>
        <v>54</v>
      </c>
      <c r="D1285" s="120" t="s">
        <v>2414</v>
      </c>
      <c r="E1285" s="108" t="s">
        <v>88</v>
      </c>
      <c r="F1285" s="109" t="s">
        <v>1522</v>
      </c>
    </row>
    <row r="1286" spans="1:6" ht="21">
      <c r="A1286" s="110">
        <f t="shared" si="243"/>
        <v>7479</v>
      </c>
      <c r="B1286" s="110">
        <v>29</v>
      </c>
      <c r="C1286" s="106">
        <f t="shared" si="242"/>
        <v>55</v>
      </c>
      <c r="D1286" s="120" t="s">
        <v>2415</v>
      </c>
      <c r="E1286" s="108" t="s">
        <v>88</v>
      </c>
      <c r="F1286" s="109" t="s">
        <v>1522</v>
      </c>
    </row>
    <row r="1287" spans="1:6" ht="21">
      <c r="A1287" s="110">
        <f t="shared" si="243"/>
        <v>7480</v>
      </c>
      <c r="B1287" s="110">
        <v>29</v>
      </c>
      <c r="C1287" s="106">
        <f t="shared" si="242"/>
        <v>56</v>
      </c>
      <c r="D1287" s="120" t="s">
        <v>2416</v>
      </c>
      <c r="E1287" s="108" t="s">
        <v>88</v>
      </c>
      <c r="F1287" s="109" t="s">
        <v>1522</v>
      </c>
    </row>
    <row r="1288" spans="1:6" ht="21">
      <c r="A1288" s="110">
        <f t="shared" si="243"/>
        <v>7481</v>
      </c>
      <c r="B1288" s="110">
        <v>29</v>
      </c>
      <c r="C1288" s="106">
        <f t="shared" si="242"/>
        <v>57</v>
      </c>
      <c r="D1288" s="120" t="s">
        <v>2417</v>
      </c>
      <c r="E1288" s="108" t="s">
        <v>88</v>
      </c>
      <c r="F1288" s="109" t="s">
        <v>1522</v>
      </c>
    </row>
    <row r="1289" spans="1:6" ht="21">
      <c r="A1289" s="110">
        <f t="shared" si="243"/>
        <v>7482</v>
      </c>
      <c r="B1289" s="110">
        <v>29</v>
      </c>
      <c r="C1289" s="106">
        <f t="shared" si="242"/>
        <v>58</v>
      </c>
      <c r="D1289" s="120" t="s">
        <v>2418</v>
      </c>
      <c r="E1289" s="108" t="s">
        <v>88</v>
      </c>
      <c r="F1289" s="109" t="s">
        <v>1522</v>
      </c>
    </row>
    <row r="1290" spans="1:6" ht="21">
      <c r="A1290" s="110">
        <f t="shared" si="243"/>
        <v>7483</v>
      </c>
      <c r="B1290" s="110">
        <v>29</v>
      </c>
      <c r="C1290" s="106">
        <f t="shared" si="242"/>
        <v>59</v>
      </c>
      <c r="D1290" s="120" t="s">
        <v>2419</v>
      </c>
      <c r="E1290" s="108" t="s">
        <v>88</v>
      </c>
      <c r="F1290" s="109" t="s">
        <v>1522</v>
      </c>
    </row>
    <row r="1291" spans="1:6" ht="21">
      <c r="A1291" s="110">
        <f t="shared" si="243"/>
        <v>7484</v>
      </c>
      <c r="B1291" s="110">
        <v>29</v>
      </c>
      <c r="C1291" s="106">
        <f t="shared" si="242"/>
        <v>60</v>
      </c>
      <c r="D1291" s="120" t="s">
        <v>2420</v>
      </c>
      <c r="E1291" s="108" t="s">
        <v>88</v>
      </c>
      <c r="F1291" s="109" t="s">
        <v>1522</v>
      </c>
    </row>
    <row r="1292" spans="1:6" ht="21">
      <c r="A1292" s="110">
        <f t="shared" si="243"/>
        <v>7485</v>
      </c>
      <c r="B1292" s="110">
        <v>29</v>
      </c>
      <c r="C1292" s="106">
        <f t="shared" si="242"/>
        <v>61</v>
      </c>
      <c r="D1292" s="120" t="s">
        <v>2421</v>
      </c>
      <c r="E1292" s="108" t="s">
        <v>88</v>
      </c>
      <c r="F1292" s="109" t="s">
        <v>1522</v>
      </c>
    </row>
    <row r="1293" spans="1:6" ht="21">
      <c r="A1293" s="110">
        <f t="shared" si="243"/>
        <v>7486</v>
      </c>
      <c r="B1293" s="110">
        <v>29</v>
      </c>
      <c r="C1293" s="106">
        <f t="shared" si="242"/>
        <v>62</v>
      </c>
      <c r="D1293" s="120" t="s">
        <v>2422</v>
      </c>
      <c r="E1293" s="108" t="s">
        <v>88</v>
      </c>
      <c r="F1293" s="109" t="s">
        <v>1522</v>
      </c>
    </row>
    <row r="1294" spans="1:6" ht="21">
      <c r="A1294" s="110">
        <f t="shared" si="243"/>
        <v>7487</v>
      </c>
      <c r="B1294" s="110">
        <v>29</v>
      </c>
      <c r="C1294" s="106">
        <f t="shared" si="242"/>
        <v>63</v>
      </c>
      <c r="D1294" s="120" t="s">
        <v>2423</v>
      </c>
      <c r="E1294" s="108" t="s">
        <v>88</v>
      </c>
      <c r="F1294" s="109" t="s">
        <v>1522</v>
      </c>
    </row>
    <row r="1295" spans="1:6" ht="21">
      <c r="A1295" s="110">
        <f t="shared" si="243"/>
        <v>7488</v>
      </c>
      <c r="B1295" s="110">
        <v>29</v>
      </c>
      <c r="C1295" s="106">
        <f t="shared" si="242"/>
        <v>64</v>
      </c>
      <c r="D1295" s="120" t="s">
        <v>2424</v>
      </c>
      <c r="E1295" s="108" t="s">
        <v>88</v>
      </c>
      <c r="F1295" s="109" t="s">
        <v>1522</v>
      </c>
    </row>
    <row r="1296" spans="1:6" ht="21">
      <c r="A1296" s="110">
        <f t="shared" si="243"/>
        <v>7489</v>
      </c>
      <c r="B1296" s="110">
        <v>29</v>
      </c>
      <c r="C1296" s="106">
        <f t="shared" ref="C1296:C1359" si="244">C1295+1</f>
        <v>65</v>
      </c>
      <c r="D1296" s="120" t="s">
        <v>2425</v>
      </c>
      <c r="E1296" s="108" t="s">
        <v>88</v>
      </c>
      <c r="F1296" s="109" t="s">
        <v>1522</v>
      </c>
    </row>
    <row r="1297" spans="1:6" ht="21">
      <c r="A1297" s="110">
        <f t="shared" si="243"/>
        <v>7490</v>
      </c>
      <c r="B1297" s="110">
        <v>29</v>
      </c>
      <c r="C1297" s="106">
        <f t="shared" si="244"/>
        <v>66</v>
      </c>
      <c r="D1297" s="120" t="s">
        <v>2426</v>
      </c>
      <c r="E1297" s="108" t="s">
        <v>88</v>
      </c>
      <c r="F1297" s="109" t="s">
        <v>1522</v>
      </c>
    </row>
    <row r="1298" spans="1:6" ht="21">
      <c r="A1298" s="110">
        <f t="shared" si="243"/>
        <v>7491</v>
      </c>
      <c r="B1298" s="110">
        <v>29</v>
      </c>
      <c r="C1298" s="106">
        <f t="shared" si="244"/>
        <v>67</v>
      </c>
      <c r="D1298" s="120" t="s">
        <v>2427</v>
      </c>
      <c r="E1298" s="108" t="s">
        <v>88</v>
      </c>
      <c r="F1298" s="109" t="s">
        <v>1522</v>
      </c>
    </row>
    <row r="1299" spans="1:6" ht="21">
      <c r="A1299" s="110">
        <f t="shared" si="243"/>
        <v>7492</v>
      </c>
      <c r="B1299" s="110">
        <v>29</v>
      </c>
      <c r="C1299" s="106">
        <f t="shared" si="244"/>
        <v>68</v>
      </c>
      <c r="D1299" s="120" t="s">
        <v>2428</v>
      </c>
      <c r="E1299" s="108" t="s">
        <v>88</v>
      </c>
      <c r="F1299" s="109" t="s">
        <v>1522</v>
      </c>
    </row>
    <row r="1300" spans="1:6" ht="21">
      <c r="A1300" s="110">
        <f t="shared" si="243"/>
        <v>7493</v>
      </c>
      <c r="B1300" s="110">
        <v>29</v>
      </c>
      <c r="C1300" s="106">
        <f t="shared" si="244"/>
        <v>69</v>
      </c>
      <c r="D1300" s="120" t="s">
        <v>2429</v>
      </c>
      <c r="E1300" s="108" t="s">
        <v>88</v>
      </c>
      <c r="F1300" s="109" t="s">
        <v>1522</v>
      </c>
    </row>
    <row r="1301" spans="1:6" ht="21">
      <c r="A1301" s="110">
        <f t="shared" si="243"/>
        <v>7494</v>
      </c>
      <c r="B1301" s="110">
        <v>29</v>
      </c>
      <c r="C1301" s="106">
        <f t="shared" si="244"/>
        <v>70</v>
      </c>
      <c r="D1301" s="120" t="s">
        <v>2430</v>
      </c>
      <c r="E1301" s="108" t="s">
        <v>88</v>
      </c>
      <c r="F1301" s="109" t="s">
        <v>1522</v>
      </c>
    </row>
    <row r="1302" spans="1:6" ht="21">
      <c r="A1302" s="110">
        <f t="shared" ref="A1302:A1365" si="245">B1302*256+C1302</f>
        <v>7495</v>
      </c>
      <c r="B1302" s="110">
        <v>29</v>
      </c>
      <c r="C1302" s="106">
        <f t="shared" si="244"/>
        <v>71</v>
      </c>
      <c r="D1302" s="120" t="s">
        <v>2431</v>
      </c>
      <c r="E1302" s="108" t="s">
        <v>88</v>
      </c>
      <c r="F1302" s="109" t="s">
        <v>1522</v>
      </c>
    </row>
    <row r="1303" spans="1:6" ht="21">
      <c r="A1303" s="110">
        <f t="shared" si="245"/>
        <v>7496</v>
      </c>
      <c r="B1303" s="110">
        <v>29</v>
      </c>
      <c r="C1303" s="106">
        <f t="shared" si="244"/>
        <v>72</v>
      </c>
      <c r="D1303" s="120" t="s">
        <v>2432</v>
      </c>
      <c r="E1303" s="108" t="s">
        <v>88</v>
      </c>
      <c r="F1303" s="109" t="s">
        <v>1522</v>
      </c>
    </row>
    <row r="1304" spans="1:6" ht="21">
      <c r="A1304" s="110">
        <f t="shared" si="245"/>
        <v>7497</v>
      </c>
      <c r="B1304" s="110">
        <v>29</v>
      </c>
      <c r="C1304" s="106">
        <f t="shared" si="244"/>
        <v>73</v>
      </c>
      <c r="D1304" s="120" t="s">
        <v>2433</v>
      </c>
      <c r="E1304" s="108" t="s">
        <v>88</v>
      </c>
      <c r="F1304" s="109" t="s">
        <v>1522</v>
      </c>
    </row>
    <row r="1305" spans="1:6" ht="21">
      <c r="A1305" s="110">
        <f t="shared" si="245"/>
        <v>7498</v>
      </c>
      <c r="B1305" s="110">
        <v>29</v>
      </c>
      <c r="C1305" s="106">
        <f t="shared" si="244"/>
        <v>74</v>
      </c>
      <c r="D1305" s="120" t="s">
        <v>2434</v>
      </c>
      <c r="E1305" s="108" t="s">
        <v>88</v>
      </c>
      <c r="F1305" s="109" t="s">
        <v>1522</v>
      </c>
    </row>
    <row r="1306" spans="1:6" ht="21">
      <c r="A1306" s="110">
        <f t="shared" si="245"/>
        <v>7499</v>
      </c>
      <c r="B1306" s="110">
        <v>29</v>
      </c>
      <c r="C1306" s="106">
        <f t="shared" si="244"/>
        <v>75</v>
      </c>
      <c r="D1306" s="120" t="s">
        <v>2435</v>
      </c>
      <c r="E1306" s="108" t="s">
        <v>88</v>
      </c>
      <c r="F1306" s="109" t="s">
        <v>1522</v>
      </c>
    </row>
    <row r="1307" spans="1:6" ht="21">
      <c r="A1307" s="110">
        <f t="shared" si="245"/>
        <v>7500</v>
      </c>
      <c r="B1307" s="110">
        <v>29</v>
      </c>
      <c r="C1307" s="106">
        <f t="shared" si="244"/>
        <v>76</v>
      </c>
      <c r="D1307" s="120" t="s">
        <v>2436</v>
      </c>
      <c r="E1307" s="108" t="s">
        <v>88</v>
      </c>
      <c r="F1307" s="109" t="s">
        <v>1522</v>
      </c>
    </row>
    <row r="1308" spans="1:6" ht="21">
      <c r="A1308" s="110">
        <f t="shared" si="245"/>
        <v>7501</v>
      </c>
      <c r="B1308" s="110">
        <v>29</v>
      </c>
      <c r="C1308" s="106">
        <f t="shared" si="244"/>
        <v>77</v>
      </c>
      <c r="D1308" s="120" t="s">
        <v>2437</v>
      </c>
      <c r="E1308" s="108" t="s">
        <v>88</v>
      </c>
      <c r="F1308" s="109" t="s">
        <v>1522</v>
      </c>
    </row>
    <row r="1309" spans="1:6" ht="21">
      <c r="A1309" s="110">
        <f t="shared" si="245"/>
        <v>7502</v>
      </c>
      <c r="B1309" s="110">
        <v>29</v>
      </c>
      <c r="C1309" s="106">
        <f t="shared" si="244"/>
        <v>78</v>
      </c>
      <c r="D1309" s="120" t="s">
        <v>2438</v>
      </c>
      <c r="E1309" s="108" t="s">
        <v>88</v>
      </c>
      <c r="F1309" s="109" t="s">
        <v>1522</v>
      </c>
    </row>
    <row r="1310" spans="1:6" ht="21">
      <c r="A1310" s="110">
        <f t="shared" si="245"/>
        <v>7503</v>
      </c>
      <c r="B1310" s="110">
        <v>29</v>
      </c>
      <c r="C1310" s="106">
        <f t="shared" si="244"/>
        <v>79</v>
      </c>
      <c r="D1310" s="120" t="s">
        <v>2439</v>
      </c>
      <c r="E1310" s="108" t="s">
        <v>88</v>
      </c>
      <c r="F1310" s="109" t="s">
        <v>1522</v>
      </c>
    </row>
    <row r="1311" spans="1:6" ht="21">
      <c r="A1311" s="110">
        <f t="shared" si="245"/>
        <v>7504</v>
      </c>
      <c r="B1311" s="110">
        <v>29</v>
      </c>
      <c r="C1311" s="106">
        <f t="shared" si="244"/>
        <v>80</v>
      </c>
      <c r="D1311" s="120" t="s">
        <v>2440</v>
      </c>
      <c r="E1311" s="108" t="s">
        <v>88</v>
      </c>
      <c r="F1311" s="109" t="s">
        <v>1522</v>
      </c>
    </row>
    <row r="1312" spans="1:6" ht="21">
      <c r="A1312" s="110">
        <f t="shared" si="245"/>
        <v>7505</v>
      </c>
      <c r="B1312" s="110">
        <v>29</v>
      </c>
      <c r="C1312" s="106">
        <f t="shared" si="244"/>
        <v>81</v>
      </c>
      <c r="D1312" s="120" t="s">
        <v>2441</v>
      </c>
      <c r="E1312" s="108" t="s">
        <v>88</v>
      </c>
      <c r="F1312" s="109" t="s">
        <v>1522</v>
      </c>
    </row>
    <row r="1313" spans="1:6" ht="21">
      <c r="A1313" s="110">
        <f t="shared" si="245"/>
        <v>7506</v>
      </c>
      <c r="B1313" s="110">
        <v>29</v>
      </c>
      <c r="C1313" s="106">
        <f t="shared" si="244"/>
        <v>82</v>
      </c>
      <c r="D1313" s="120" t="s">
        <v>2442</v>
      </c>
      <c r="E1313" s="108" t="s">
        <v>88</v>
      </c>
      <c r="F1313" s="109" t="s">
        <v>1522</v>
      </c>
    </row>
    <row r="1314" spans="1:6" ht="21">
      <c r="A1314" s="110">
        <f t="shared" si="245"/>
        <v>7507</v>
      </c>
      <c r="B1314" s="110">
        <v>29</v>
      </c>
      <c r="C1314" s="106">
        <f t="shared" si="244"/>
        <v>83</v>
      </c>
      <c r="D1314" s="120" t="s">
        <v>2443</v>
      </c>
      <c r="E1314" s="108" t="s">
        <v>88</v>
      </c>
      <c r="F1314" s="109" t="s">
        <v>1522</v>
      </c>
    </row>
    <row r="1315" spans="1:6" ht="21">
      <c r="A1315" s="110">
        <f t="shared" si="245"/>
        <v>7508</v>
      </c>
      <c r="B1315" s="110">
        <v>29</v>
      </c>
      <c r="C1315" s="106">
        <f t="shared" si="244"/>
        <v>84</v>
      </c>
      <c r="D1315" s="120" t="s">
        <v>2444</v>
      </c>
      <c r="E1315" s="108" t="s">
        <v>88</v>
      </c>
      <c r="F1315" s="109" t="s">
        <v>1522</v>
      </c>
    </row>
    <row r="1316" spans="1:6" ht="21">
      <c r="A1316" s="110">
        <f t="shared" si="245"/>
        <v>7509</v>
      </c>
      <c r="B1316" s="110">
        <v>29</v>
      </c>
      <c r="C1316" s="106">
        <f t="shared" si="244"/>
        <v>85</v>
      </c>
      <c r="D1316" s="120" t="s">
        <v>2445</v>
      </c>
      <c r="E1316" s="108" t="s">
        <v>88</v>
      </c>
      <c r="F1316" s="109" t="s">
        <v>1522</v>
      </c>
    </row>
    <row r="1317" spans="1:6" ht="21">
      <c r="A1317" s="110">
        <f t="shared" si="245"/>
        <v>7510</v>
      </c>
      <c r="B1317" s="110">
        <v>29</v>
      </c>
      <c r="C1317" s="106">
        <f t="shared" si="244"/>
        <v>86</v>
      </c>
      <c r="D1317" s="120" t="s">
        <v>2446</v>
      </c>
      <c r="E1317" s="108" t="s">
        <v>88</v>
      </c>
      <c r="F1317" s="109" t="s">
        <v>1522</v>
      </c>
    </row>
    <row r="1318" spans="1:6" ht="21">
      <c r="A1318" s="110">
        <f t="shared" si="245"/>
        <v>7511</v>
      </c>
      <c r="B1318" s="110">
        <v>29</v>
      </c>
      <c r="C1318" s="106">
        <f t="shared" si="244"/>
        <v>87</v>
      </c>
      <c r="D1318" s="120" t="s">
        <v>2447</v>
      </c>
      <c r="E1318" s="108" t="s">
        <v>88</v>
      </c>
      <c r="F1318" s="109" t="s">
        <v>1522</v>
      </c>
    </row>
    <row r="1319" spans="1:6" ht="21">
      <c r="A1319" s="110">
        <f t="shared" si="245"/>
        <v>7512</v>
      </c>
      <c r="B1319" s="110">
        <v>29</v>
      </c>
      <c r="C1319" s="106">
        <f t="shared" si="244"/>
        <v>88</v>
      </c>
      <c r="D1319" s="120" t="s">
        <v>2448</v>
      </c>
      <c r="E1319" s="108" t="s">
        <v>88</v>
      </c>
      <c r="F1319" s="109" t="s">
        <v>1522</v>
      </c>
    </row>
    <row r="1320" spans="1:6" ht="21">
      <c r="A1320" s="110">
        <f t="shared" si="245"/>
        <v>7513</v>
      </c>
      <c r="B1320" s="110">
        <v>29</v>
      </c>
      <c r="C1320" s="106">
        <f t="shared" si="244"/>
        <v>89</v>
      </c>
      <c r="D1320" s="120" t="s">
        <v>2449</v>
      </c>
      <c r="E1320" s="108" t="s">
        <v>88</v>
      </c>
      <c r="F1320" s="109" t="s">
        <v>1522</v>
      </c>
    </row>
    <row r="1321" spans="1:6" ht="21">
      <c r="A1321" s="110">
        <f t="shared" si="245"/>
        <v>7514</v>
      </c>
      <c r="B1321" s="110">
        <v>29</v>
      </c>
      <c r="C1321" s="106">
        <f t="shared" si="244"/>
        <v>90</v>
      </c>
      <c r="D1321" s="120" t="s">
        <v>2450</v>
      </c>
      <c r="E1321" s="108" t="s">
        <v>88</v>
      </c>
      <c r="F1321" s="109" t="s">
        <v>1522</v>
      </c>
    </row>
    <row r="1322" spans="1:6" ht="21">
      <c r="A1322" s="110">
        <f t="shared" si="245"/>
        <v>7515</v>
      </c>
      <c r="B1322" s="110">
        <v>29</v>
      </c>
      <c r="C1322" s="106">
        <f t="shared" si="244"/>
        <v>91</v>
      </c>
      <c r="D1322" s="120" t="s">
        <v>2451</v>
      </c>
      <c r="E1322" s="108" t="s">
        <v>88</v>
      </c>
      <c r="F1322" s="109" t="s">
        <v>1522</v>
      </c>
    </row>
    <row r="1323" spans="1:6" ht="21">
      <c r="A1323" s="110">
        <f t="shared" si="245"/>
        <v>7516</v>
      </c>
      <c r="B1323" s="110">
        <v>29</v>
      </c>
      <c r="C1323" s="106">
        <f t="shared" si="244"/>
        <v>92</v>
      </c>
      <c r="D1323" s="120" t="s">
        <v>2452</v>
      </c>
      <c r="E1323" s="108" t="s">
        <v>88</v>
      </c>
      <c r="F1323" s="109" t="s">
        <v>1522</v>
      </c>
    </row>
    <row r="1324" spans="1:6" ht="21">
      <c r="A1324" s="110">
        <f t="shared" si="245"/>
        <v>7517</v>
      </c>
      <c r="B1324" s="110">
        <v>29</v>
      </c>
      <c r="C1324" s="106">
        <f t="shared" si="244"/>
        <v>93</v>
      </c>
      <c r="D1324" s="120" t="s">
        <v>2453</v>
      </c>
      <c r="E1324" s="108" t="s">
        <v>88</v>
      </c>
      <c r="F1324" s="109" t="s">
        <v>1522</v>
      </c>
    </row>
    <row r="1325" spans="1:6" ht="21">
      <c r="A1325" s="110">
        <f t="shared" si="245"/>
        <v>7518</v>
      </c>
      <c r="B1325" s="110">
        <v>29</v>
      </c>
      <c r="C1325" s="106">
        <f t="shared" si="244"/>
        <v>94</v>
      </c>
      <c r="D1325" s="120" t="s">
        <v>2454</v>
      </c>
      <c r="E1325" s="108" t="s">
        <v>88</v>
      </c>
      <c r="F1325" s="109" t="s">
        <v>1522</v>
      </c>
    </row>
    <row r="1326" spans="1:6" ht="21">
      <c r="A1326" s="110">
        <f t="shared" si="245"/>
        <v>7519</v>
      </c>
      <c r="B1326" s="110">
        <v>29</v>
      </c>
      <c r="C1326" s="106">
        <f t="shared" si="244"/>
        <v>95</v>
      </c>
      <c r="D1326" s="120" t="s">
        <v>2455</v>
      </c>
      <c r="E1326" s="108" t="s">
        <v>88</v>
      </c>
      <c r="F1326" s="109" t="s">
        <v>1522</v>
      </c>
    </row>
    <row r="1327" spans="1:6" ht="21">
      <c r="A1327" s="110">
        <f t="shared" si="245"/>
        <v>7520</v>
      </c>
      <c r="B1327" s="110">
        <v>29</v>
      </c>
      <c r="C1327" s="106">
        <f t="shared" si="244"/>
        <v>96</v>
      </c>
      <c r="D1327" s="120" t="s">
        <v>2456</v>
      </c>
      <c r="E1327" s="108" t="s">
        <v>88</v>
      </c>
      <c r="F1327" s="109" t="s">
        <v>1522</v>
      </c>
    </row>
    <row r="1328" spans="1:6" ht="21">
      <c r="A1328" s="110">
        <f t="shared" si="245"/>
        <v>7521</v>
      </c>
      <c r="B1328" s="110">
        <v>29</v>
      </c>
      <c r="C1328" s="106">
        <f t="shared" si="244"/>
        <v>97</v>
      </c>
      <c r="D1328" s="120" t="s">
        <v>2457</v>
      </c>
      <c r="E1328" s="108" t="s">
        <v>88</v>
      </c>
      <c r="F1328" s="109" t="s">
        <v>1522</v>
      </c>
    </row>
    <row r="1329" spans="1:6" ht="21">
      <c r="A1329" s="110">
        <f t="shared" si="245"/>
        <v>7522</v>
      </c>
      <c r="B1329" s="110">
        <v>29</v>
      </c>
      <c r="C1329" s="106">
        <f t="shared" si="244"/>
        <v>98</v>
      </c>
      <c r="D1329" s="120" t="s">
        <v>2458</v>
      </c>
      <c r="E1329" s="108" t="s">
        <v>88</v>
      </c>
      <c r="F1329" s="109" t="s">
        <v>1522</v>
      </c>
    </row>
    <row r="1330" spans="1:6" ht="21">
      <c r="A1330" s="110">
        <f t="shared" si="245"/>
        <v>7523</v>
      </c>
      <c r="B1330" s="110">
        <v>29</v>
      </c>
      <c r="C1330" s="106">
        <f t="shared" si="244"/>
        <v>99</v>
      </c>
      <c r="D1330" s="120" t="s">
        <v>2459</v>
      </c>
      <c r="E1330" s="108" t="s">
        <v>88</v>
      </c>
      <c r="F1330" s="109" t="s">
        <v>1522</v>
      </c>
    </row>
    <row r="1331" spans="1:6" ht="21">
      <c r="A1331" s="110">
        <f t="shared" si="245"/>
        <v>7524</v>
      </c>
      <c r="B1331" s="110">
        <v>29</v>
      </c>
      <c r="C1331" s="106">
        <f t="shared" si="244"/>
        <v>100</v>
      </c>
      <c r="D1331" s="120" t="s">
        <v>2460</v>
      </c>
      <c r="E1331" s="108" t="s">
        <v>88</v>
      </c>
      <c r="F1331" s="109" t="s">
        <v>1522</v>
      </c>
    </row>
    <row r="1332" spans="1:6" ht="21">
      <c r="A1332" s="110">
        <f t="shared" si="245"/>
        <v>7525</v>
      </c>
      <c r="B1332" s="110">
        <v>29</v>
      </c>
      <c r="C1332" s="106">
        <f t="shared" si="244"/>
        <v>101</v>
      </c>
      <c r="D1332" s="120" t="s">
        <v>2461</v>
      </c>
      <c r="E1332" s="108" t="s">
        <v>88</v>
      </c>
      <c r="F1332" s="109" t="s">
        <v>1522</v>
      </c>
    </row>
    <row r="1333" spans="1:6" ht="21">
      <c r="A1333" s="110">
        <f t="shared" si="245"/>
        <v>7526</v>
      </c>
      <c r="B1333" s="110">
        <v>29</v>
      </c>
      <c r="C1333" s="106">
        <f t="shared" si="244"/>
        <v>102</v>
      </c>
      <c r="D1333" s="120" t="s">
        <v>2462</v>
      </c>
      <c r="E1333" s="108" t="s">
        <v>88</v>
      </c>
      <c r="F1333" s="109" t="s">
        <v>1522</v>
      </c>
    </row>
    <row r="1334" spans="1:6" ht="21">
      <c r="A1334" s="110">
        <f t="shared" si="245"/>
        <v>7527</v>
      </c>
      <c r="B1334" s="110">
        <v>29</v>
      </c>
      <c r="C1334" s="106">
        <f t="shared" si="244"/>
        <v>103</v>
      </c>
      <c r="D1334" s="120" t="s">
        <v>2463</v>
      </c>
      <c r="E1334" s="108" t="s">
        <v>88</v>
      </c>
      <c r="F1334" s="109" t="s">
        <v>1522</v>
      </c>
    </row>
    <row r="1335" spans="1:6" ht="21">
      <c r="A1335" s="110">
        <f t="shared" si="245"/>
        <v>7528</v>
      </c>
      <c r="B1335" s="110">
        <v>29</v>
      </c>
      <c r="C1335" s="106">
        <f t="shared" si="244"/>
        <v>104</v>
      </c>
      <c r="D1335" s="120" t="s">
        <v>2464</v>
      </c>
      <c r="E1335" s="108" t="s">
        <v>88</v>
      </c>
      <c r="F1335" s="109" t="s">
        <v>1522</v>
      </c>
    </row>
    <row r="1336" spans="1:6" ht="21">
      <c r="A1336" s="110">
        <f t="shared" si="245"/>
        <v>7529</v>
      </c>
      <c r="B1336" s="110">
        <v>29</v>
      </c>
      <c r="C1336" s="106">
        <f t="shared" si="244"/>
        <v>105</v>
      </c>
      <c r="D1336" s="120" t="s">
        <v>2465</v>
      </c>
      <c r="E1336" s="108" t="s">
        <v>88</v>
      </c>
      <c r="F1336" s="109" t="s">
        <v>1522</v>
      </c>
    </row>
    <row r="1337" spans="1:6" ht="21">
      <c r="A1337" s="110">
        <f t="shared" si="245"/>
        <v>7530</v>
      </c>
      <c r="B1337" s="110">
        <v>29</v>
      </c>
      <c r="C1337" s="106">
        <f t="shared" si="244"/>
        <v>106</v>
      </c>
      <c r="D1337" s="120" t="s">
        <v>2466</v>
      </c>
      <c r="E1337" s="108" t="s">
        <v>88</v>
      </c>
      <c r="F1337" s="109" t="s">
        <v>1522</v>
      </c>
    </row>
    <row r="1338" spans="1:6" ht="21">
      <c r="A1338" s="110">
        <f t="shared" si="245"/>
        <v>7531</v>
      </c>
      <c r="B1338" s="110">
        <v>29</v>
      </c>
      <c r="C1338" s="106">
        <f t="shared" si="244"/>
        <v>107</v>
      </c>
      <c r="D1338" s="120" t="s">
        <v>2467</v>
      </c>
      <c r="E1338" s="108" t="s">
        <v>88</v>
      </c>
      <c r="F1338" s="109" t="s">
        <v>1522</v>
      </c>
    </row>
    <row r="1339" spans="1:6" ht="21">
      <c r="A1339" s="110">
        <f t="shared" si="245"/>
        <v>7532</v>
      </c>
      <c r="B1339" s="110">
        <v>29</v>
      </c>
      <c r="C1339" s="106">
        <f t="shared" si="244"/>
        <v>108</v>
      </c>
      <c r="D1339" s="120" t="s">
        <v>2468</v>
      </c>
      <c r="E1339" s="108" t="s">
        <v>88</v>
      </c>
      <c r="F1339" s="109" t="s">
        <v>1522</v>
      </c>
    </row>
    <row r="1340" spans="1:6" ht="21">
      <c r="A1340" s="110">
        <f t="shared" si="245"/>
        <v>7533</v>
      </c>
      <c r="B1340" s="110">
        <v>29</v>
      </c>
      <c r="C1340" s="106">
        <f t="shared" si="244"/>
        <v>109</v>
      </c>
      <c r="D1340" s="120" t="s">
        <v>2469</v>
      </c>
      <c r="E1340" s="108" t="s">
        <v>88</v>
      </c>
      <c r="F1340" s="109" t="s">
        <v>1522</v>
      </c>
    </row>
    <row r="1341" spans="1:6" ht="21">
      <c r="A1341" s="110">
        <f t="shared" si="245"/>
        <v>7534</v>
      </c>
      <c r="B1341" s="110">
        <v>29</v>
      </c>
      <c r="C1341" s="106">
        <f t="shared" si="244"/>
        <v>110</v>
      </c>
      <c r="D1341" s="120" t="s">
        <v>2470</v>
      </c>
      <c r="E1341" s="108" t="s">
        <v>88</v>
      </c>
      <c r="F1341" s="109" t="s">
        <v>1522</v>
      </c>
    </row>
    <row r="1342" spans="1:6" ht="21">
      <c r="A1342" s="110">
        <f t="shared" si="245"/>
        <v>7535</v>
      </c>
      <c r="B1342" s="110">
        <v>29</v>
      </c>
      <c r="C1342" s="106">
        <f t="shared" si="244"/>
        <v>111</v>
      </c>
      <c r="D1342" s="120" t="s">
        <v>2471</v>
      </c>
      <c r="E1342" s="108" t="s">
        <v>88</v>
      </c>
      <c r="F1342" s="109" t="s">
        <v>1522</v>
      </c>
    </row>
    <row r="1343" spans="1:6" ht="21">
      <c r="A1343" s="110">
        <f t="shared" si="245"/>
        <v>7536</v>
      </c>
      <c r="B1343" s="110">
        <v>29</v>
      </c>
      <c r="C1343" s="106">
        <f t="shared" si="244"/>
        <v>112</v>
      </c>
      <c r="D1343" s="120" t="s">
        <v>2472</v>
      </c>
      <c r="E1343" s="108" t="s">
        <v>88</v>
      </c>
      <c r="F1343" s="109" t="s">
        <v>1522</v>
      </c>
    </row>
    <row r="1344" spans="1:6" ht="21">
      <c r="A1344" s="110">
        <f t="shared" si="245"/>
        <v>7537</v>
      </c>
      <c r="B1344" s="110">
        <v>29</v>
      </c>
      <c r="C1344" s="106">
        <f t="shared" si="244"/>
        <v>113</v>
      </c>
      <c r="D1344" s="120" t="s">
        <v>2473</v>
      </c>
      <c r="E1344" s="108" t="s">
        <v>88</v>
      </c>
      <c r="F1344" s="109" t="s">
        <v>1522</v>
      </c>
    </row>
    <row r="1345" spans="1:6" ht="21">
      <c r="A1345" s="110">
        <f t="shared" si="245"/>
        <v>7538</v>
      </c>
      <c r="B1345" s="110">
        <v>29</v>
      </c>
      <c r="C1345" s="106">
        <f t="shared" si="244"/>
        <v>114</v>
      </c>
      <c r="D1345" s="120" t="s">
        <v>2474</v>
      </c>
      <c r="E1345" s="108" t="s">
        <v>88</v>
      </c>
      <c r="F1345" s="109" t="s">
        <v>1522</v>
      </c>
    </row>
    <row r="1346" spans="1:6" ht="21">
      <c r="A1346" s="110">
        <f t="shared" si="245"/>
        <v>7539</v>
      </c>
      <c r="B1346" s="110">
        <v>29</v>
      </c>
      <c r="C1346" s="106">
        <f t="shared" si="244"/>
        <v>115</v>
      </c>
      <c r="D1346" s="120" t="s">
        <v>2475</v>
      </c>
      <c r="E1346" s="108" t="s">
        <v>88</v>
      </c>
      <c r="F1346" s="109" t="s">
        <v>1522</v>
      </c>
    </row>
    <row r="1347" spans="1:6" ht="21">
      <c r="A1347" s="110">
        <f t="shared" si="245"/>
        <v>7540</v>
      </c>
      <c r="B1347" s="110">
        <v>29</v>
      </c>
      <c r="C1347" s="106">
        <f t="shared" si="244"/>
        <v>116</v>
      </c>
      <c r="D1347" s="120" t="s">
        <v>2476</v>
      </c>
      <c r="E1347" s="108" t="s">
        <v>88</v>
      </c>
      <c r="F1347" s="109" t="s">
        <v>1522</v>
      </c>
    </row>
    <row r="1348" spans="1:6" ht="21">
      <c r="A1348" s="110">
        <f t="shared" si="245"/>
        <v>7541</v>
      </c>
      <c r="B1348" s="110">
        <v>29</v>
      </c>
      <c r="C1348" s="106">
        <f t="shared" si="244"/>
        <v>117</v>
      </c>
      <c r="D1348" s="120" t="s">
        <v>2477</v>
      </c>
      <c r="E1348" s="108" t="s">
        <v>88</v>
      </c>
      <c r="F1348" s="109" t="s">
        <v>1522</v>
      </c>
    </row>
    <row r="1349" spans="1:6" ht="21">
      <c r="A1349" s="110">
        <f t="shared" si="245"/>
        <v>7542</v>
      </c>
      <c r="B1349" s="110">
        <v>29</v>
      </c>
      <c r="C1349" s="106">
        <f t="shared" si="244"/>
        <v>118</v>
      </c>
      <c r="D1349" s="120" t="s">
        <v>2478</v>
      </c>
      <c r="E1349" s="108" t="s">
        <v>88</v>
      </c>
      <c r="F1349" s="109" t="s">
        <v>1522</v>
      </c>
    </row>
    <row r="1350" spans="1:6" ht="21">
      <c r="A1350" s="110">
        <f t="shared" si="245"/>
        <v>7543</v>
      </c>
      <c r="B1350" s="110">
        <v>29</v>
      </c>
      <c r="C1350" s="106">
        <f t="shared" si="244"/>
        <v>119</v>
      </c>
      <c r="D1350" s="120" t="s">
        <v>2479</v>
      </c>
      <c r="E1350" s="108" t="s">
        <v>88</v>
      </c>
      <c r="F1350" s="109" t="s">
        <v>1522</v>
      </c>
    </row>
    <row r="1351" spans="1:6" ht="21">
      <c r="A1351" s="110">
        <f t="shared" si="245"/>
        <v>7544</v>
      </c>
      <c r="B1351" s="110">
        <v>29</v>
      </c>
      <c r="C1351" s="106">
        <f t="shared" si="244"/>
        <v>120</v>
      </c>
      <c r="D1351" s="120" t="s">
        <v>2480</v>
      </c>
      <c r="E1351" s="108" t="s">
        <v>88</v>
      </c>
      <c r="F1351" s="109" t="s">
        <v>1522</v>
      </c>
    </row>
    <row r="1352" spans="1:6" ht="21">
      <c r="A1352" s="110">
        <f t="shared" si="245"/>
        <v>7545</v>
      </c>
      <c r="B1352" s="110">
        <v>29</v>
      </c>
      <c r="C1352" s="106">
        <f t="shared" si="244"/>
        <v>121</v>
      </c>
      <c r="D1352" s="120" t="s">
        <v>2481</v>
      </c>
      <c r="E1352" s="108" t="s">
        <v>88</v>
      </c>
      <c r="F1352" s="109" t="s">
        <v>1522</v>
      </c>
    </row>
    <row r="1353" spans="1:6" ht="21">
      <c r="A1353" s="110">
        <f t="shared" si="245"/>
        <v>7546</v>
      </c>
      <c r="B1353" s="110">
        <v>29</v>
      </c>
      <c r="C1353" s="106">
        <f t="shared" si="244"/>
        <v>122</v>
      </c>
      <c r="D1353" s="120" t="s">
        <v>2482</v>
      </c>
      <c r="E1353" s="108" t="s">
        <v>88</v>
      </c>
      <c r="F1353" s="109" t="s">
        <v>1522</v>
      </c>
    </row>
    <row r="1354" spans="1:6" ht="21">
      <c r="A1354" s="110">
        <f t="shared" si="245"/>
        <v>7547</v>
      </c>
      <c r="B1354" s="110">
        <v>29</v>
      </c>
      <c r="C1354" s="106">
        <f t="shared" si="244"/>
        <v>123</v>
      </c>
      <c r="D1354" s="120" t="s">
        <v>2483</v>
      </c>
      <c r="E1354" s="108" t="s">
        <v>88</v>
      </c>
      <c r="F1354" s="109" t="s">
        <v>1522</v>
      </c>
    </row>
    <row r="1355" spans="1:6" ht="21">
      <c r="A1355" s="110">
        <f t="shared" si="245"/>
        <v>7548</v>
      </c>
      <c r="B1355" s="110">
        <v>29</v>
      </c>
      <c r="C1355" s="106">
        <f t="shared" si="244"/>
        <v>124</v>
      </c>
      <c r="D1355" s="120" t="s">
        <v>2484</v>
      </c>
      <c r="E1355" s="108" t="s">
        <v>88</v>
      </c>
      <c r="F1355" s="109" t="s">
        <v>1522</v>
      </c>
    </row>
    <row r="1356" spans="1:6" ht="21">
      <c r="A1356" s="110">
        <f t="shared" si="245"/>
        <v>7549</v>
      </c>
      <c r="B1356" s="110">
        <v>29</v>
      </c>
      <c r="C1356" s="106">
        <f t="shared" si="244"/>
        <v>125</v>
      </c>
      <c r="D1356" s="120" t="s">
        <v>2485</v>
      </c>
      <c r="E1356" s="108" t="s">
        <v>88</v>
      </c>
      <c r="F1356" s="109" t="s">
        <v>1522</v>
      </c>
    </row>
    <row r="1357" spans="1:6" ht="21">
      <c r="A1357" s="110">
        <f t="shared" si="245"/>
        <v>7550</v>
      </c>
      <c r="B1357" s="110">
        <v>29</v>
      </c>
      <c r="C1357" s="106">
        <f t="shared" si="244"/>
        <v>126</v>
      </c>
      <c r="D1357" s="120" t="s">
        <v>2486</v>
      </c>
      <c r="E1357" s="108" t="s">
        <v>88</v>
      </c>
      <c r="F1357" s="109" t="s">
        <v>1522</v>
      </c>
    </row>
    <row r="1358" spans="1:6" ht="21">
      <c r="A1358" s="110">
        <f t="shared" si="245"/>
        <v>7551</v>
      </c>
      <c r="B1358" s="110">
        <v>29</v>
      </c>
      <c r="C1358" s="106">
        <f t="shared" si="244"/>
        <v>127</v>
      </c>
      <c r="D1358" s="120" t="s">
        <v>2487</v>
      </c>
      <c r="E1358" s="108" t="s">
        <v>88</v>
      </c>
      <c r="F1358" s="109" t="s">
        <v>1522</v>
      </c>
    </row>
    <row r="1359" spans="1:6" ht="21">
      <c r="A1359" s="110">
        <f t="shared" si="245"/>
        <v>7552</v>
      </c>
      <c r="B1359" s="110">
        <v>29</v>
      </c>
      <c r="C1359" s="106">
        <f t="shared" si="244"/>
        <v>128</v>
      </c>
      <c r="D1359" s="120" t="s">
        <v>2488</v>
      </c>
      <c r="E1359" s="108" t="s">
        <v>88</v>
      </c>
      <c r="F1359" s="109" t="s">
        <v>1522</v>
      </c>
    </row>
    <row r="1360" spans="1:6" ht="21">
      <c r="A1360" s="110">
        <f t="shared" si="245"/>
        <v>7553</v>
      </c>
      <c r="B1360" s="110">
        <v>29</v>
      </c>
      <c r="C1360" s="106">
        <f t="shared" ref="C1360:C1423" si="246">C1359+1</f>
        <v>129</v>
      </c>
      <c r="D1360" s="120" t="s">
        <v>2489</v>
      </c>
      <c r="E1360" s="108" t="s">
        <v>88</v>
      </c>
      <c r="F1360" s="109" t="s">
        <v>1522</v>
      </c>
    </row>
    <row r="1361" spans="1:6" ht="21">
      <c r="A1361" s="110">
        <f t="shared" si="245"/>
        <v>7554</v>
      </c>
      <c r="B1361" s="110">
        <v>29</v>
      </c>
      <c r="C1361" s="106">
        <f t="shared" si="246"/>
        <v>130</v>
      </c>
      <c r="D1361" s="120" t="s">
        <v>2490</v>
      </c>
      <c r="E1361" s="108" t="s">
        <v>88</v>
      </c>
      <c r="F1361" s="109" t="s">
        <v>1522</v>
      </c>
    </row>
    <row r="1362" spans="1:6" ht="21">
      <c r="A1362" s="110">
        <f t="shared" si="245"/>
        <v>7555</v>
      </c>
      <c r="B1362" s="110">
        <v>29</v>
      </c>
      <c r="C1362" s="106">
        <f t="shared" si="246"/>
        <v>131</v>
      </c>
      <c r="D1362" s="120" t="s">
        <v>2491</v>
      </c>
      <c r="E1362" s="108" t="s">
        <v>88</v>
      </c>
      <c r="F1362" s="109" t="s">
        <v>1522</v>
      </c>
    </row>
    <row r="1363" spans="1:6" ht="21">
      <c r="A1363" s="110">
        <f t="shared" si="245"/>
        <v>7556</v>
      </c>
      <c r="B1363" s="110">
        <v>29</v>
      </c>
      <c r="C1363" s="106">
        <f t="shared" si="246"/>
        <v>132</v>
      </c>
      <c r="D1363" s="120" t="s">
        <v>2492</v>
      </c>
      <c r="E1363" s="108" t="s">
        <v>88</v>
      </c>
      <c r="F1363" s="109" t="s">
        <v>1522</v>
      </c>
    </row>
    <row r="1364" spans="1:6" ht="21">
      <c r="A1364" s="110">
        <f t="shared" si="245"/>
        <v>7557</v>
      </c>
      <c r="B1364" s="110">
        <v>29</v>
      </c>
      <c r="C1364" s="106">
        <f t="shared" si="246"/>
        <v>133</v>
      </c>
      <c r="D1364" s="120" t="s">
        <v>2493</v>
      </c>
      <c r="E1364" s="108" t="s">
        <v>88</v>
      </c>
      <c r="F1364" s="109" t="s">
        <v>1522</v>
      </c>
    </row>
    <row r="1365" spans="1:6" ht="21">
      <c r="A1365" s="110">
        <f t="shared" si="245"/>
        <v>7558</v>
      </c>
      <c r="B1365" s="110">
        <v>29</v>
      </c>
      <c r="C1365" s="106">
        <f t="shared" si="246"/>
        <v>134</v>
      </c>
      <c r="D1365" s="120" t="s">
        <v>2494</v>
      </c>
      <c r="E1365" s="108" t="s">
        <v>88</v>
      </c>
      <c r="F1365" s="109" t="s">
        <v>1522</v>
      </c>
    </row>
    <row r="1366" spans="1:6" ht="21">
      <c r="A1366" s="110">
        <f t="shared" ref="A1366:A1429" si="247">B1366*256+C1366</f>
        <v>7559</v>
      </c>
      <c r="B1366" s="110">
        <v>29</v>
      </c>
      <c r="C1366" s="106">
        <f t="shared" si="246"/>
        <v>135</v>
      </c>
      <c r="D1366" s="120" t="s">
        <v>2495</v>
      </c>
      <c r="E1366" s="108" t="s">
        <v>88</v>
      </c>
      <c r="F1366" s="109" t="s">
        <v>1522</v>
      </c>
    </row>
    <row r="1367" spans="1:6" ht="21">
      <c r="A1367" s="110">
        <f t="shared" si="247"/>
        <v>7560</v>
      </c>
      <c r="B1367" s="110">
        <v>29</v>
      </c>
      <c r="C1367" s="106">
        <f t="shared" si="246"/>
        <v>136</v>
      </c>
      <c r="D1367" s="120" t="s">
        <v>2496</v>
      </c>
      <c r="E1367" s="108" t="s">
        <v>88</v>
      </c>
      <c r="F1367" s="109" t="s">
        <v>1522</v>
      </c>
    </row>
    <row r="1368" spans="1:6" ht="21">
      <c r="A1368" s="110">
        <f t="shared" si="247"/>
        <v>7561</v>
      </c>
      <c r="B1368" s="110">
        <v>29</v>
      </c>
      <c r="C1368" s="106">
        <f t="shared" si="246"/>
        <v>137</v>
      </c>
      <c r="D1368" s="120" t="s">
        <v>2497</v>
      </c>
      <c r="E1368" s="108" t="s">
        <v>88</v>
      </c>
      <c r="F1368" s="109" t="s">
        <v>1522</v>
      </c>
    </row>
    <row r="1369" spans="1:6" ht="21">
      <c r="A1369" s="110">
        <f t="shared" si="247"/>
        <v>7562</v>
      </c>
      <c r="B1369" s="110">
        <v>29</v>
      </c>
      <c r="C1369" s="106">
        <f t="shared" si="246"/>
        <v>138</v>
      </c>
      <c r="D1369" s="120" t="s">
        <v>2498</v>
      </c>
      <c r="E1369" s="108" t="s">
        <v>88</v>
      </c>
      <c r="F1369" s="109" t="s">
        <v>1522</v>
      </c>
    </row>
    <row r="1370" spans="1:6" ht="21">
      <c r="A1370" s="110">
        <f t="shared" si="247"/>
        <v>7563</v>
      </c>
      <c r="B1370" s="110">
        <v>29</v>
      </c>
      <c r="C1370" s="106">
        <f t="shared" si="246"/>
        <v>139</v>
      </c>
      <c r="D1370" s="120" t="s">
        <v>2499</v>
      </c>
      <c r="E1370" s="108" t="s">
        <v>88</v>
      </c>
      <c r="F1370" s="109" t="s">
        <v>1522</v>
      </c>
    </row>
    <row r="1371" spans="1:6" ht="21">
      <c r="A1371" s="110">
        <f t="shared" si="247"/>
        <v>7564</v>
      </c>
      <c r="B1371" s="110">
        <v>29</v>
      </c>
      <c r="C1371" s="106">
        <f t="shared" si="246"/>
        <v>140</v>
      </c>
      <c r="D1371" s="120" t="s">
        <v>2500</v>
      </c>
      <c r="E1371" s="108" t="s">
        <v>88</v>
      </c>
      <c r="F1371" s="109" t="s">
        <v>1522</v>
      </c>
    </row>
    <row r="1372" spans="1:6" ht="21">
      <c r="A1372" s="110">
        <f t="shared" si="247"/>
        <v>7565</v>
      </c>
      <c r="B1372" s="110">
        <v>29</v>
      </c>
      <c r="C1372" s="106">
        <f t="shared" si="246"/>
        <v>141</v>
      </c>
      <c r="D1372" s="120" t="s">
        <v>2501</v>
      </c>
      <c r="E1372" s="108" t="s">
        <v>88</v>
      </c>
      <c r="F1372" s="109" t="s">
        <v>1522</v>
      </c>
    </row>
    <row r="1373" spans="1:6" ht="21">
      <c r="A1373" s="110">
        <f t="shared" si="247"/>
        <v>7566</v>
      </c>
      <c r="B1373" s="110">
        <v>29</v>
      </c>
      <c r="C1373" s="106">
        <f t="shared" si="246"/>
        <v>142</v>
      </c>
      <c r="D1373" s="120" t="s">
        <v>2502</v>
      </c>
      <c r="E1373" s="108" t="s">
        <v>88</v>
      </c>
      <c r="F1373" s="109" t="s">
        <v>1522</v>
      </c>
    </row>
    <row r="1374" spans="1:6" ht="21">
      <c r="A1374" s="110">
        <f t="shared" si="247"/>
        <v>7567</v>
      </c>
      <c r="B1374" s="110">
        <v>29</v>
      </c>
      <c r="C1374" s="106">
        <f t="shared" si="246"/>
        <v>143</v>
      </c>
      <c r="D1374" s="120" t="s">
        <v>2503</v>
      </c>
      <c r="E1374" s="108" t="s">
        <v>88</v>
      </c>
      <c r="F1374" s="109" t="s">
        <v>1522</v>
      </c>
    </row>
    <row r="1375" spans="1:6" ht="21">
      <c r="A1375" s="110">
        <f t="shared" si="247"/>
        <v>7568</v>
      </c>
      <c r="B1375" s="110">
        <v>29</v>
      </c>
      <c r="C1375" s="106">
        <f t="shared" si="246"/>
        <v>144</v>
      </c>
      <c r="D1375" s="120" t="s">
        <v>2504</v>
      </c>
      <c r="E1375" s="108" t="s">
        <v>88</v>
      </c>
      <c r="F1375" s="109" t="s">
        <v>1522</v>
      </c>
    </row>
    <row r="1376" spans="1:6" ht="21">
      <c r="A1376" s="110">
        <f t="shared" si="247"/>
        <v>7569</v>
      </c>
      <c r="B1376" s="110">
        <v>29</v>
      </c>
      <c r="C1376" s="106">
        <f t="shared" si="246"/>
        <v>145</v>
      </c>
      <c r="D1376" s="120" t="s">
        <v>2505</v>
      </c>
      <c r="E1376" s="108" t="s">
        <v>88</v>
      </c>
      <c r="F1376" s="109" t="s">
        <v>1522</v>
      </c>
    </row>
    <row r="1377" spans="1:6" ht="21">
      <c r="A1377" s="110">
        <f t="shared" si="247"/>
        <v>7570</v>
      </c>
      <c r="B1377" s="110">
        <v>29</v>
      </c>
      <c r="C1377" s="106">
        <f t="shared" si="246"/>
        <v>146</v>
      </c>
      <c r="D1377" s="120" t="s">
        <v>2506</v>
      </c>
      <c r="E1377" s="108" t="s">
        <v>88</v>
      </c>
      <c r="F1377" s="109" t="s">
        <v>1522</v>
      </c>
    </row>
    <row r="1378" spans="1:6" ht="21">
      <c r="A1378" s="110">
        <f t="shared" si="247"/>
        <v>7571</v>
      </c>
      <c r="B1378" s="110">
        <v>29</v>
      </c>
      <c r="C1378" s="106">
        <f t="shared" si="246"/>
        <v>147</v>
      </c>
      <c r="D1378" s="120" t="s">
        <v>2507</v>
      </c>
      <c r="E1378" s="108" t="s">
        <v>88</v>
      </c>
      <c r="F1378" s="109" t="s">
        <v>1522</v>
      </c>
    </row>
    <row r="1379" spans="1:6" ht="21">
      <c r="A1379" s="110">
        <f t="shared" si="247"/>
        <v>7572</v>
      </c>
      <c r="B1379" s="110">
        <v>29</v>
      </c>
      <c r="C1379" s="106">
        <f t="shared" si="246"/>
        <v>148</v>
      </c>
      <c r="D1379" s="120" t="s">
        <v>2508</v>
      </c>
      <c r="E1379" s="108" t="s">
        <v>88</v>
      </c>
      <c r="F1379" s="109" t="s">
        <v>1522</v>
      </c>
    </row>
    <row r="1380" spans="1:6" ht="21">
      <c r="A1380" s="110">
        <f t="shared" si="247"/>
        <v>7573</v>
      </c>
      <c r="B1380" s="110">
        <v>29</v>
      </c>
      <c r="C1380" s="106">
        <f t="shared" si="246"/>
        <v>149</v>
      </c>
      <c r="D1380" s="120" t="s">
        <v>2509</v>
      </c>
      <c r="E1380" s="108" t="s">
        <v>88</v>
      </c>
      <c r="F1380" s="109" t="s">
        <v>1522</v>
      </c>
    </row>
    <row r="1381" spans="1:6" ht="21">
      <c r="A1381" s="110">
        <f t="shared" si="247"/>
        <v>7574</v>
      </c>
      <c r="B1381" s="110">
        <v>29</v>
      </c>
      <c r="C1381" s="106">
        <f t="shared" si="246"/>
        <v>150</v>
      </c>
      <c r="D1381" s="120" t="s">
        <v>2510</v>
      </c>
      <c r="E1381" s="108" t="s">
        <v>88</v>
      </c>
      <c r="F1381" s="109" t="s">
        <v>1522</v>
      </c>
    </row>
    <row r="1382" spans="1:6" ht="21">
      <c r="A1382" s="110">
        <f t="shared" si="247"/>
        <v>7575</v>
      </c>
      <c r="B1382" s="110">
        <v>29</v>
      </c>
      <c r="C1382" s="106">
        <f t="shared" si="246"/>
        <v>151</v>
      </c>
      <c r="D1382" s="120" t="s">
        <v>2511</v>
      </c>
      <c r="E1382" s="108" t="s">
        <v>88</v>
      </c>
      <c r="F1382" s="109" t="s">
        <v>1522</v>
      </c>
    </row>
    <row r="1383" spans="1:6" ht="21">
      <c r="A1383" s="110">
        <f t="shared" si="247"/>
        <v>7576</v>
      </c>
      <c r="B1383" s="110">
        <v>29</v>
      </c>
      <c r="C1383" s="106">
        <f t="shared" si="246"/>
        <v>152</v>
      </c>
      <c r="D1383" s="120" t="s">
        <v>2512</v>
      </c>
      <c r="E1383" s="108" t="s">
        <v>88</v>
      </c>
      <c r="F1383" s="109" t="s">
        <v>1522</v>
      </c>
    </row>
    <row r="1384" spans="1:6" ht="21">
      <c r="A1384" s="110">
        <f t="shared" si="247"/>
        <v>7577</v>
      </c>
      <c r="B1384" s="110">
        <v>29</v>
      </c>
      <c r="C1384" s="106">
        <f t="shared" si="246"/>
        <v>153</v>
      </c>
      <c r="D1384" s="120" t="s">
        <v>2513</v>
      </c>
      <c r="E1384" s="108" t="s">
        <v>88</v>
      </c>
      <c r="F1384" s="109" t="s">
        <v>1522</v>
      </c>
    </row>
    <row r="1385" spans="1:6" ht="21">
      <c r="A1385" s="110">
        <f t="shared" si="247"/>
        <v>7578</v>
      </c>
      <c r="B1385" s="110">
        <v>29</v>
      </c>
      <c r="C1385" s="106">
        <f t="shared" si="246"/>
        <v>154</v>
      </c>
      <c r="D1385" s="120" t="s">
        <v>2514</v>
      </c>
      <c r="E1385" s="108" t="s">
        <v>88</v>
      </c>
      <c r="F1385" s="109" t="s">
        <v>1522</v>
      </c>
    </row>
    <row r="1386" spans="1:6" ht="21">
      <c r="A1386" s="110">
        <f t="shared" si="247"/>
        <v>7579</v>
      </c>
      <c r="B1386" s="110">
        <v>29</v>
      </c>
      <c r="C1386" s="106">
        <f t="shared" si="246"/>
        <v>155</v>
      </c>
      <c r="D1386" s="120" t="s">
        <v>2515</v>
      </c>
      <c r="E1386" s="108" t="s">
        <v>88</v>
      </c>
      <c r="F1386" s="109" t="s">
        <v>1522</v>
      </c>
    </row>
    <row r="1387" spans="1:6" ht="21">
      <c r="A1387" s="110">
        <f t="shared" si="247"/>
        <v>7580</v>
      </c>
      <c r="B1387" s="110">
        <v>29</v>
      </c>
      <c r="C1387" s="106">
        <f t="shared" si="246"/>
        <v>156</v>
      </c>
      <c r="D1387" s="120" t="s">
        <v>2516</v>
      </c>
      <c r="E1387" s="108" t="s">
        <v>88</v>
      </c>
      <c r="F1387" s="109" t="s">
        <v>1522</v>
      </c>
    </row>
    <row r="1388" spans="1:6" ht="21">
      <c r="A1388" s="110">
        <f t="shared" si="247"/>
        <v>7581</v>
      </c>
      <c r="B1388" s="110">
        <v>29</v>
      </c>
      <c r="C1388" s="106">
        <f t="shared" si="246"/>
        <v>157</v>
      </c>
      <c r="D1388" s="120" t="s">
        <v>2517</v>
      </c>
      <c r="E1388" s="108" t="s">
        <v>88</v>
      </c>
      <c r="F1388" s="109" t="s">
        <v>1522</v>
      </c>
    </row>
    <row r="1389" spans="1:6" ht="21">
      <c r="A1389" s="110">
        <f t="shared" si="247"/>
        <v>7582</v>
      </c>
      <c r="B1389" s="110">
        <v>29</v>
      </c>
      <c r="C1389" s="106">
        <f t="shared" si="246"/>
        <v>158</v>
      </c>
      <c r="D1389" s="120" t="s">
        <v>2518</v>
      </c>
      <c r="E1389" s="108" t="s">
        <v>88</v>
      </c>
      <c r="F1389" s="109" t="s">
        <v>1522</v>
      </c>
    </row>
    <row r="1390" spans="1:6" ht="21">
      <c r="A1390" s="110">
        <f t="shared" si="247"/>
        <v>7583</v>
      </c>
      <c r="B1390" s="110">
        <v>29</v>
      </c>
      <c r="C1390" s="106">
        <f t="shared" si="246"/>
        <v>159</v>
      </c>
      <c r="D1390" s="120" t="s">
        <v>2519</v>
      </c>
      <c r="E1390" s="108" t="s">
        <v>88</v>
      </c>
      <c r="F1390" s="109" t="s">
        <v>1522</v>
      </c>
    </row>
    <row r="1391" spans="1:6" ht="21">
      <c r="A1391" s="110">
        <f t="shared" si="247"/>
        <v>7584</v>
      </c>
      <c r="B1391" s="110">
        <v>29</v>
      </c>
      <c r="C1391" s="106">
        <f t="shared" si="246"/>
        <v>160</v>
      </c>
      <c r="D1391" s="120" t="s">
        <v>2520</v>
      </c>
      <c r="E1391" s="108" t="s">
        <v>88</v>
      </c>
      <c r="F1391" s="109" t="s">
        <v>1522</v>
      </c>
    </row>
    <row r="1392" spans="1:6" ht="21">
      <c r="A1392" s="110">
        <f t="shared" si="247"/>
        <v>7585</v>
      </c>
      <c r="B1392" s="110">
        <v>29</v>
      </c>
      <c r="C1392" s="106">
        <f t="shared" si="246"/>
        <v>161</v>
      </c>
      <c r="D1392" s="120" t="s">
        <v>2521</v>
      </c>
      <c r="E1392" s="108" t="s">
        <v>88</v>
      </c>
      <c r="F1392" s="109" t="s">
        <v>1522</v>
      </c>
    </row>
    <row r="1393" spans="1:6" ht="21">
      <c r="A1393" s="110">
        <f t="shared" si="247"/>
        <v>7586</v>
      </c>
      <c r="B1393" s="110">
        <v>29</v>
      </c>
      <c r="C1393" s="106">
        <f t="shared" si="246"/>
        <v>162</v>
      </c>
      <c r="D1393" s="120" t="s">
        <v>2522</v>
      </c>
      <c r="E1393" s="108" t="s">
        <v>88</v>
      </c>
      <c r="F1393" s="109" t="s">
        <v>1522</v>
      </c>
    </row>
    <row r="1394" spans="1:6" ht="21">
      <c r="A1394" s="110">
        <f t="shared" si="247"/>
        <v>7587</v>
      </c>
      <c r="B1394" s="110">
        <v>29</v>
      </c>
      <c r="C1394" s="106">
        <f t="shared" si="246"/>
        <v>163</v>
      </c>
      <c r="D1394" s="120" t="s">
        <v>2523</v>
      </c>
      <c r="E1394" s="108" t="s">
        <v>88</v>
      </c>
      <c r="F1394" s="109" t="s">
        <v>1522</v>
      </c>
    </row>
    <row r="1395" spans="1:6" ht="21">
      <c r="A1395" s="110">
        <f t="shared" si="247"/>
        <v>7588</v>
      </c>
      <c r="B1395" s="110">
        <v>29</v>
      </c>
      <c r="C1395" s="106">
        <f t="shared" si="246"/>
        <v>164</v>
      </c>
      <c r="D1395" s="120" t="s">
        <v>2524</v>
      </c>
      <c r="E1395" s="108" t="s">
        <v>88</v>
      </c>
      <c r="F1395" s="109" t="s">
        <v>1522</v>
      </c>
    </row>
    <row r="1396" spans="1:6" ht="21">
      <c r="A1396" s="110">
        <f t="shared" si="247"/>
        <v>7589</v>
      </c>
      <c r="B1396" s="110">
        <v>29</v>
      </c>
      <c r="C1396" s="106">
        <f t="shared" si="246"/>
        <v>165</v>
      </c>
      <c r="D1396" s="120" t="s">
        <v>2525</v>
      </c>
      <c r="E1396" s="108" t="s">
        <v>88</v>
      </c>
      <c r="F1396" s="109" t="s">
        <v>1522</v>
      </c>
    </row>
    <row r="1397" spans="1:6" ht="21">
      <c r="A1397" s="110">
        <f t="shared" si="247"/>
        <v>7590</v>
      </c>
      <c r="B1397" s="110">
        <v>29</v>
      </c>
      <c r="C1397" s="106">
        <f t="shared" si="246"/>
        <v>166</v>
      </c>
      <c r="D1397" s="120" t="s">
        <v>2526</v>
      </c>
      <c r="E1397" s="108" t="s">
        <v>88</v>
      </c>
      <c r="F1397" s="109" t="s">
        <v>1522</v>
      </c>
    </row>
    <row r="1398" spans="1:6" ht="21">
      <c r="A1398" s="110">
        <f t="shared" si="247"/>
        <v>7591</v>
      </c>
      <c r="B1398" s="110">
        <v>29</v>
      </c>
      <c r="C1398" s="106">
        <f t="shared" si="246"/>
        <v>167</v>
      </c>
      <c r="D1398" s="120" t="s">
        <v>2527</v>
      </c>
      <c r="E1398" s="108" t="s">
        <v>88</v>
      </c>
      <c r="F1398" s="109" t="s">
        <v>1522</v>
      </c>
    </row>
    <row r="1399" spans="1:6" ht="21">
      <c r="A1399" s="110">
        <f t="shared" si="247"/>
        <v>7592</v>
      </c>
      <c r="B1399" s="110">
        <v>29</v>
      </c>
      <c r="C1399" s="106">
        <f t="shared" si="246"/>
        <v>168</v>
      </c>
      <c r="D1399" s="120" t="s">
        <v>2528</v>
      </c>
      <c r="E1399" s="108" t="s">
        <v>88</v>
      </c>
      <c r="F1399" s="109" t="s">
        <v>1522</v>
      </c>
    </row>
    <row r="1400" spans="1:6" ht="21">
      <c r="A1400" s="110">
        <f t="shared" si="247"/>
        <v>7593</v>
      </c>
      <c r="B1400" s="110">
        <v>29</v>
      </c>
      <c r="C1400" s="106">
        <f t="shared" si="246"/>
        <v>169</v>
      </c>
      <c r="D1400" s="120" t="s">
        <v>2529</v>
      </c>
      <c r="E1400" s="108" t="s">
        <v>88</v>
      </c>
      <c r="F1400" s="109" t="s">
        <v>1522</v>
      </c>
    </row>
    <row r="1401" spans="1:6" ht="21">
      <c r="A1401" s="110">
        <f t="shared" si="247"/>
        <v>7594</v>
      </c>
      <c r="B1401" s="110">
        <v>29</v>
      </c>
      <c r="C1401" s="106">
        <f t="shared" si="246"/>
        <v>170</v>
      </c>
      <c r="D1401" s="120" t="s">
        <v>2530</v>
      </c>
      <c r="E1401" s="108" t="s">
        <v>88</v>
      </c>
      <c r="F1401" s="109" t="s">
        <v>1522</v>
      </c>
    </row>
    <row r="1402" spans="1:6" ht="21">
      <c r="A1402" s="110">
        <f t="shared" si="247"/>
        <v>7595</v>
      </c>
      <c r="B1402" s="110">
        <v>29</v>
      </c>
      <c r="C1402" s="106">
        <f t="shared" si="246"/>
        <v>171</v>
      </c>
      <c r="D1402" s="120" t="s">
        <v>2531</v>
      </c>
      <c r="E1402" s="108" t="s">
        <v>88</v>
      </c>
      <c r="F1402" s="109" t="s">
        <v>1522</v>
      </c>
    </row>
    <row r="1403" spans="1:6" ht="21">
      <c r="A1403" s="110">
        <f t="shared" si="247"/>
        <v>7596</v>
      </c>
      <c r="B1403" s="110">
        <v>29</v>
      </c>
      <c r="C1403" s="106">
        <f t="shared" si="246"/>
        <v>172</v>
      </c>
      <c r="D1403" s="120" t="s">
        <v>2532</v>
      </c>
      <c r="E1403" s="108" t="s">
        <v>88</v>
      </c>
      <c r="F1403" s="109" t="s">
        <v>1522</v>
      </c>
    </row>
    <row r="1404" spans="1:6" ht="21">
      <c r="A1404" s="110">
        <f t="shared" si="247"/>
        <v>7597</v>
      </c>
      <c r="B1404" s="110">
        <v>29</v>
      </c>
      <c r="C1404" s="106">
        <f t="shared" si="246"/>
        <v>173</v>
      </c>
      <c r="D1404" s="120" t="s">
        <v>2533</v>
      </c>
      <c r="E1404" s="108" t="s">
        <v>88</v>
      </c>
      <c r="F1404" s="109" t="s">
        <v>1522</v>
      </c>
    </row>
    <row r="1405" spans="1:6" ht="21">
      <c r="A1405" s="110">
        <f t="shared" si="247"/>
        <v>7598</v>
      </c>
      <c r="B1405" s="110">
        <v>29</v>
      </c>
      <c r="C1405" s="106">
        <f t="shared" si="246"/>
        <v>174</v>
      </c>
      <c r="D1405" s="120" t="s">
        <v>2534</v>
      </c>
      <c r="E1405" s="108" t="s">
        <v>88</v>
      </c>
      <c r="F1405" s="109" t="s">
        <v>1522</v>
      </c>
    </row>
    <row r="1406" spans="1:6" ht="21">
      <c r="A1406" s="110">
        <f t="shared" si="247"/>
        <v>7599</v>
      </c>
      <c r="B1406" s="110">
        <v>29</v>
      </c>
      <c r="C1406" s="106">
        <f t="shared" si="246"/>
        <v>175</v>
      </c>
      <c r="D1406" s="120" t="s">
        <v>2535</v>
      </c>
      <c r="E1406" s="108" t="s">
        <v>88</v>
      </c>
      <c r="F1406" s="109" t="s">
        <v>1522</v>
      </c>
    </row>
    <row r="1407" spans="1:6" ht="21">
      <c r="A1407" s="110">
        <f t="shared" si="247"/>
        <v>7600</v>
      </c>
      <c r="B1407" s="110">
        <v>29</v>
      </c>
      <c r="C1407" s="106">
        <f t="shared" si="246"/>
        <v>176</v>
      </c>
      <c r="D1407" s="120" t="s">
        <v>2536</v>
      </c>
      <c r="E1407" s="108" t="s">
        <v>88</v>
      </c>
      <c r="F1407" s="109" t="s">
        <v>1522</v>
      </c>
    </row>
    <row r="1408" spans="1:6" ht="21">
      <c r="A1408" s="110">
        <f t="shared" si="247"/>
        <v>7601</v>
      </c>
      <c r="B1408" s="110">
        <v>29</v>
      </c>
      <c r="C1408" s="106">
        <f t="shared" si="246"/>
        <v>177</v>
      </c>
      <c r="D1408" s="120" t="s">
        <v>2537</v>
      </c>
      <c r="E1408" s="108" t="s">
        <v>88</v>
      </c>
      <c r="F1408" s="109" t="s">
        <v>1522</v>
      </c>
    </row>
    <row r="1409" spans="1:6" ht="21">
      <c r="A1409" s="110">
        <f t="shared" si="247"/>
        <v>7602</v>
      </c>
      <c r="B1409" s="110">
        <v>29</v>
      </c>
      <c r="C1409" s="106">
        <f t="shared" si="246"/>
        <v>178</v>
      </c>
      <c r="D1409" s="120" t="s">
        <v>2538</v>
      </c>
      <c r="E1409" s="108" t="s">
        <v>88</v>
      </c>
      <c r="F1409" s="109" t="s">
        <v>1522</v>
      </c>
    </row>
    <row r="1410" spans="1:6" ht="21">
      <c r="A1410" s="110">
        <f t="shared" si="247"/>
        <v>7603</v>
      </c>
      <c r="B1410" s="110">
        <v>29</v>
      </c>
      <c r="C1410" s="106">
        <f t="shared" si="246"/>
        <v>179</v>
      </c>
      <c r="D1410" s="120" t="s">
        <v>2539</v>
      </c>
      <c r="E1410" s="108" t="s">
        <v>88</v>
      </c>
      <c r="F1410" s="109" t="s">
        <v>1522</v>
      </c>
    </row>
    <row r="1411" spans="1:6" ht="21">
      <c r="A1411" s="110">
        <f t="shared" si="247"/>
        <v>7604</v>
      </c>
      <c r="B1411" s="110">
        <v>29</v>
      </c>
      <c r="C1411" s="106">
        <f t="shared" si="246"/>
        <v>180</v>
      </c>
      <c r="D1411" s="120" t="s">
        <v>2540</v>
      </c>
      <c r="E1411" s="108" t="s">
        <v>88</v>
      </c>
      <c r="F1411" s="109" t="s">
        <v>1522</v>
      </c>
    </row>
    <row r="1412" spans="1:6" ht="21">
      <c r="A1412" s="110">
        <f t="shared" si="247"/>
        <v>7605</v>
      </c>
      <c r="B1412" s="110">
        <v>29</v>
      </c>
      <c r="C1412" s="106">
        <f t="shared" si="246"/>
        <v>181</v>
      </c>
      <c r="D1412" s="120" t="s">
        <v>2541</v>
      </c>
      <c r="E1412" s="108" t="s">
        <v>88</v>
      </c>
      <c r="F1412" s="109" t="s">
        <v>1522</v>
      </c>
    </row>
    <row r="1413" spans="1:6" ht="21">
      <c r="A1413" s="110">
        <f t="shared" si="247"/>
        <v>7606</v>
      </c>
      <c r="B1413" s="110">
        <v>29</v>
      </c>
      <c r="C1413" s="106">
        <f t="shared" si="246"/>
        <v>182</v>
      </c>
      <c r="D1413" s="120" t="s">
        <v>2542</v>
      </c>
      <c r="E1413" s="108" t="s">
        <v>88</v>
      </c>
      <c r="F1413" s="109" t="s">
        <v>1522</v>
      </c>
    </row>
    <row r="1414" spans="1:6" ht="21">
      <c r="A1414" s="110">
        <f t="shared" si="247"/>
        <v>7607</v>
      </c>
      <c r="B1414" s="110">
        <v>29</v>
      </c>
      <c r="C1414" s="106">
        <f t="shared" si="246"/>
        <v>183</v>
      </c>
      <c r="D1414" s="120" t="s">
        <v>2543</v>
      </c>
      <c r="E1414" s="108" t="s">
        <v>88</v>
      </c>
      <c r="F1414" s="109" t="s">
        <v>1522</v>
      </c>
    </row>
    <row r="1415" spans="1:6" ht="21">
      <c r="A1415" s="110">
        <f t="shared" si="247"/>
        <v>7608</v>
      </c>
      <c r="B1415" s="110">
        <v>29</v>
      </c>
      <c r="C1415" s="106">
        <f t="shared" si="246"/>
        <v>184</v>
      </c>
      <c r="D1415" s="120" t="s">
        <v>2544</v>
      </c>
      <c r="E1415" s="108" t="s">
        <v>88</v>
      </c>
      <c r="F1415" s="109" t="s">
        <v>1522</v>
      </c>
    </row>
    <row r="1416" spans="1:6" ht="21">
      <c r="A1416" s="110">
        <f t="shared" si="247"/>
        <v>7609</v>
      </c>
      <c r="B1416" s="110">
        <v>29</v>
      </c>
      <c r="C1416" s="106">
        <f t="shared" si="246"/>
        <v>185</v>
      </c>
      <c r="D1416" s="120" t="s">
        <v>2545</v>
      </c>
      <c r="E1416" s="108" t="s">
        <v>88</v>
      </c>
      <c r="F1416" s="109" t="s">
        <v>1522</v>
      </c>
    </row>
    <row r="1417" spans="1:6" ht="21">
      <c r="A1417" s="110">
        <f t="shared" si="247"/>
        <v>7610</v>
      </c>
      <c r="B1417" s="110">
        <v>29</v>
      </c>
      <c r="C1417" s="106">
        <f t="shared" si="246"/>
        <v>186</v>
      </c>
      <c r="D1417" s="120" t="s">
        <v>2546</v>
      </c>
      <c r="E1417" s="108" t="s">
        <v>88</v>
      </c>
      <c r="F1417" s="109" t="s">
        <v>1522</v>
      </c>
    </row>
    <row r="1418" spans="1:6" ht="21">
      <c r="A1418" s="110">
        <f t="shared" si="247"/>
        <v>7611</v>
      </c>
      <c r="B1418" s="110">
        <v>29</v>
      </c>
      <c r="C1418" s="106">
        <f t="shared" si="246"/>
        <v>187</v>
      </c>
      <c r="D1418" s="120" t="s">
        <v>2547</v>
      </c>
      <c r="E1418" s="108" t="s">
        <v>88</v>
      </c>
      <c r="F1418" s="109" t="s">
        <v>1522</v>
      </c>
    </row>
    <row r="1419" spans="1:6" ht="21">
      <c r="A1419" s="110">
        <f t="shared" si="247"/>
        <v>7612</v>
      </c>
      <c r="B1419" s="110">
        <v>29</v>
      </c>
      <c r="C1419" s="106">
        <f t="shared" si="246"/>
        <v>188</v>
      </c>
      <c r="D1419" s="120" t="s">
        <v>2548</v>
      </c>
      <c r="E1419" s="108" t="s">
        <v>88</v>
      </c>
      <c r="F1419" s="109" t="s">
        <v>1522</v>
      </c>
    </row>
    <row r="1420" spans="1:6" ht="21">
      <c r="A1420" s="110">
        <f t="shared" si="247"/>
        <v>7613</v>
      </c>
      <c r="B1420" s="110">
        <v>29</v>
      </c>
      <c r="C1420" s="106">
        <f t="shared" si="246"/>
        <v>189</v>
      </c>
      <c r="D1420" s="120" t="s">
        <v>2549</v>
      </c>
      <c r="E1420" s="108" t="s">
        <v>88</v>
      </c>
      <c r="F1420" s="109" t="s">
        <v>1522</v>
      </c>
    </row>
    <row r="1421" spans="1:6" ht="21">
      <c r="A1421" s="110">
        <f t="shared" si="247"/>
        <v>7614</v>
      </c>
      <c r="B1421" s="110">
        <v>29</v>
      </c>
      <c r="C1421" s="106">
        <f t="shared" si="246"/>
        <v>190</v>
      </c>
      <c r="D1421" s="120" t="s">
        <v>2550</v>
      </c>
      <c r="E1421" s="108" t="s">
        <v>88</v>
      </c>
      <c r="F1421" s="109" t="s">
        <v>1522</v>
      </c>
    </row>
    <row r="1422" spans="1:6" ht="21">
      <c r="A1422" s="110">
        <f t="shared" si="247"/>
        <v>7615</v>
      </c>
      <c r="B1422" s="110">
        <v>29</v>
      </c>
      <c r="C1422" s="106">
        <f t="shared" si="246"/>
        <v>191</v>
      </c>
      <c r="D1422" s="120" t="s">
        <v>2551</v>
      </c>
      <c r="E1422" s="108" t="s">
        <v>88</v>
      </c>
      <c r="F1422" s="109" t="s">
        <v>1522</v>
      </c>
    </row>
    <row r="1423" spans="1:6" ht="21">
      <c r="A1423" s="110">
        <f t="shared" si="247"/>
        <v>7616</v>
      </c>
      <c r="B1423" s="110">
        <v>29</v>
      </c>
      <c r="C1423" s="106">
        <f t="shared" si="246"/>
        <v>192</v>
      </c>
      <c r="D1423" s="120" t="s">
        <v>2552</v>
      </c>
      <c r="E1423" s="108" t="s">
        <v>88</v>
      </c>
      <c r="F1423" s="109" t="s">
        <v>1522</v>
      </c>
    </row>
    <row r="1424" spans="1:6" ht="21">
      <c r="A1424" s="110">
        <f t="shared" si="247"/>
        <v>7617</v>
      </c>
      <c r="B1424" s="110">
        <v>29</v>
      </c>
      <c r="C1424" s="106">
        <f t="shared" ref="C1424:C1486" si="248">C1423+1</f>
        <v>193</v>
      </c>
      <c r="D1424" s="120" t="s">
        <v>2553</v>
      </c>
      <c r="E1424" s="108" t="s">
        <v>88</v>
      </c>
      <c r="F1424" s="109" t="s">
        <v>1522</v>
      </c>
    </row>
    <row r="1425" spans="1:6" ht="21">
      <c r="A1425" s="110">
        <f t="shared" si="247"/>
        <v>7618</v>
      </c>
      <c r="B1425" s="110">
        <v>29</v>
      </c>
      <c r="C1425" s="106">
        <f t="shared" si="248"/>
        <v>194</v>
      </c>
      <c r="D1425" s="120" t="s">
        <v>2554</v>
      </c>
      <c r="E1425" s="108" t="s">
        <v>88</v>
      </c>
      <c r="F1425" s="109" t="s">
        <v>1522</v>
      </c>
    </row>
    <row r="1426" spans="1:6" ht="21">
      <c r="A1426" s="110">
        <f t="shared" si="247"/>
        <v>7619</v>
      </c>
      <c r="B1426" s="110">
        <v>29</v>
      </c>
      <c r="C1426" s="106">
        <f t="shared" si="248"/>
        <v>195</v>
      </c>
      <c r="D1426" s="120" t="s">
        <v>2555</v>
      </c>
      <c r="E1426" s="108" t="s">
        <v>88</v>
      </c>
      <c r="F1426" s="109" t="s">
        <v>1522</v>
      </c>
    </row>
    <row r="1427" spans="1:6" ht="21">
      <c r="A1427" s="110">
        <f t="shared" si="247"/>
        <v>7620</v>
      </c>
      <c r="B1427" s="110">
        <v>29</v>
      </c>
      <c r="C1427" s="106">
        <f t="shared" si="248"/>
        <v>196</v>
      </c>
      <c r="D1427" s="120" t="s">
        <v>2556</v>
      </c>
      <c r="E1427" s="108" t="s">
        <v>88</v>
      </c>
      <c r="F1427" s="109" t="s">
        <v>1522</v>
      </c>
    </row>
    <row r="1428" spans="1:6" ht="21">
      <c r="A1428" s="110">
        <f t="shared" si="247"/>
        <v>7621</v>
      </c>
      <c r="B1428" s="110">
        <v>29</v>
      </c>
      <c r="C1428" s="106">
        <f t="shared" si="248"/>
        <v>197</v>
      </c>
      <c r="D1428" s="120" t="s">
        <v>2557</v>
      </c>
      <c r="E1428" s="108" t="s">
        <v>88</v>
      </c>
      <c r="F1428" s="109" t="s">
        <v>1522</v>
      </c>
    </row>
    <row r="1429" spans="1:6" ht="21">
      <c r="A1429" s="110">
        <f t="shared" si="247"/>
        <v>7622</v>
      </c>
      <c r="B1429" s="110">
        <v>29</v>
      </c>
      <c r="C1429" s="106">
        <f t="shared" si="248"/>
        <v>198</v>
      </c>
      <c r="D1429" s="120" t="s">
        <v>2558</v>
      </c>
      <c r="E1429" s="108" t="s">
        <v>88</v>
      </c>
      <c r="F1429" s="109" t="s">
        <v>1522</v>
      </c>
    </row>
    <row r="1430" spans="1:6" ht="21">
      <c r="A1430" s="110">
        <f t="shared" ref="A1430:A1493" si="249">B1430*256+C1430</f>
        <v>7623</v>
      </c>
      <c r="B1430" s="110">
        <v>29</v>
      </c>
      <c r="C1430" s="106">
        <f t="shared" si="248"/>
        <v>199</v>
      </c>
      <c r="D1430" s="120" t="s">
        <v>2559</v>
      </c>
      <c r="E1430" s="108" t="s">
        <v>88</v>
      </c>
      <c r="F1430" s="109" t="s">
        <v>1522</v>
      </c>
    </row>
    <row r="1431" spans="1:6" ht="21">
      <c r="A1431" s="110">
        <f t="shared" si="249"/>
        <v>7624</v>
      </c>
      <c r="B1431" s="110">
        <v>29</v>
      </c>
      <c r="C1431" s="106">
        <f t="shared" si="248"/>
        <v>200</v>
      </c>
      <c r="D1431" s="120" t="s">
        <v>2560</v>
      </c>
      <c r="E1431" s="108" t="s">
        <v>88</v>
      </c>
      <c r="F1431" s="109" t="s">
        <v>1522</v>
      </c>
    </row>
    <row r="1432" spans="1:6" ht="21">
      <c r="A1432" s="110">
        <f t="shared" si="249"/>
        <v>7625</v>
      </c>
      <c r="B1432" s="110">
        <v>29</v>
      </c>
      <c r="C1432" s="106">
        <f t="shared" si="248"/>
        <v>201</v>
      </c>
      <c r="D1432" s="120" t="s">
        <v>2561</v>
      </c>
      <c r="E1432" s="108" t="s">
        <v>88</v>
      </c>
      <c r="F1432" s="109" t="s">
        <v>1522</v>
      </c>
    </row>
    <row r="1433" spans="1:6" ht="21">
      <c r="A1433" s="110">
        <f t="shared" si="249"/>
        <v>7626</v>
      </c>
      <c r="B1433" s="110">
        <v>29</v>
      </c>
      <c r="C1433" s="106">
        <f t="shared" si="248"/>
        <v>202</v>
      </c>
      <c r="D1433" s="120" t="s">
        <v>2562</v>
      </c>
      <c r="E1433" s="108" t="s">
        <v>88</v>
      </c>
      <c r="F1433" s="109" t="s">
        <v>1522</v>
      </c>
    </row>
    <row r="1434" spans="1:6" ht="21">
      <c r="A1434" s="110">
        <f t="shared" si="249"/>
        <v>7627</v>
      </c>
      <c r="B1434" s="110">
        <v>29</v>
      </c>
      <c r="C1434" s="106">
        <f t="shared" si="248"/>
        <v>203</v>
      </c>
      <c r="D1434" s="120" t="s">
        <v>2563</v>
      </c>
      <c r="E1434" s="108" t="s">
        <v>88</v>
      </c>
      <c r="F1434" s="109" t="s">
        <v>1522</v>
      </c>
    </row>
    <row r="1435" spans="1:6" ht="21">
      <c r="A1435" s="110">
        <f t="shared" si="249"/>
        <v>7628</v>
      </c>
      <c r="B1435" s="110">
        <v>29</v>
      </c>
      <c r="C1435" s="106">
        <f t="shared" si="248"/>
        <v>204</v>
      </c>
      <c r="D1435" s="120" t="s">
        <v>2564</v>
      </c>
      <c r="E1435" s="108" t="s">
        <v>88</v>
      </c>
      <c r="F1435" s="109" t="s">
        <v>1522</v>
      </c>
    </row>
    <row r="1436" spans="1:6" ht="21">
      <c r="A1436" s="110">
        <f t="shared" si="249"/>
        <v>7629</v>
      </c>
      <c r="B1436" s="110">
        <v>29</v>
      </c>
      <c r="C1436" s="106">
        <f t="shared" si="248"/>
        <v>205</v>
      </c>
      <c r="D1436" s="120" t="s">
        <v>2565</v>
      </c>
      <c r="E1436" s="108" t="s">
        <v>88</v>
      </c>
      <c r="F1436" s="109" t="s">
        <v>1522</v>
      </c>
    </row>
    <row r="1437" spans="1:6" ht="21">
      <c r="A1437" s="110">
        <f t="shared" si="249"/>
        <v>7630</v>
      </c>
      <c r="B1437" s="110">
        <v>29</v>
      </c>
      <c r="C1437" s="106">
        <f t="shared" si="248"/>
        <v>206</v>
      </c>
      <c r="D1437" s="120" t="s">
        <v>2566</v>
      </c>
      <c r="E1437" s="108" t="s">
        <v>88</v>
      </c>
      <c r="F1437" s="109" t="s">
        <v>1522</v>
      </c>
    </row>
    <row r="1438" spans="1:6" ht="21">
      <c r="A1438" s="110">
        <f t="shared" si="249"/>
        <v>7631</v>
      </c>
      <c r="B1438" s="110">
        <v>29</v>
      </c>
      <c r="C1438" s="106">
        <f t="shared" si="248"/>
        <v>207</v>
      </c>
      <c r="D1438" s="120" t="s">
        <v>2567</v>
      </c>
      <c r="E1438" s="108" t="s">
        <v>88</v>
      </c>
      <c r="F1438" s="109" t="s">
        <v>1522</v>
      </c>
    </row>
    <row r="1439" spans="1:6" ht="21">
      <c r="A1439" s="110">
        <f t="shared" si="249"/>
        <v>7632</v>
      </c>
      <c r="B1439" s="110">
        <v>29</v>
      </c>
      <c r="C1439" s="106">
        <f t="shared" si="248"/>
        <v>208</v>
      </c>
      <c r="D1439" s="120" t="s">
        <v>2568</v>
      </c>
      <c r="E1439" s="108" t="s">
        <v>88</v>
      </c>
      <c r="F1439" s="109" t="s">
        <v>1522</v>
      </c>
    </row>
    <row r="1440" spans="1:6" ht="21">
      <c r="A1440" s="110">
        <f t="shared" si="249"/>
        <v>7633</v>
      </c>
      <c r="B1440" s="110">
        <v>29</v>
      </c>
      <c r="C1440" s="106">
        <f t="shared" si="248"/>
        <v>209</v>
      </c>
      <c r="D1440" s="120" t="s">
        <v>2569</v>
      </c>
      <c r="E1440" s="108" t="s">
        <v>88</v>
      </c>
      <c r="F1440" s="109" t="s">
        <v>1522</v>
      </c>
    </row>
    <row r="1441" spans="1:6" ht="21">
      <c r="A1441" s="110">
        <f t="shared" si="249"/>
        <v>7634</v>
      </c>
      <c r="B1441" s="110">
        <v>29</v>
      </c>
      <c r="C1441" s="106">
        <f t="shared" si="248"/>
        <v>210</v>
      </c>
      <c r="D1441" s="120" t="s">
        <v>2570</v>
      </c>
      <c r="E1441" s="108" t="s">
        <v>88</v>
      </c>
      <c r="F1441" s="109" t="s">
        <v>1522</v>
      </c>
    </row>
    <row r="1442" spans="1:6" ht="21">
      <c r="A1442" s="110">
        <f t="shared" si="249"/>
        <v>7635</v>
      </c>
      <c r="B1442" s="110">
        <v>29</v>
      </c>
      <c r="C1442" s="106">
        <f t="shared" si="248"/>
        <v>211</v>
      </c>
      <c r="D1442" s="120" t="s">
        <v>2571</v>
      </c>
      <c r="E1442" s="108" t="s">
        <v>88</v>
      </c>
      <c r="F1442" s="109" t="s">
        <v>1522</v>
      </c>
    </row>
    <row r="1443" spans="1:6" ht="21">
      <c r="A1443" s="110">
        <f t="shared" si="249"/>
        <v>7636</v>
      </c>
      <c r="B1443" s="110">
        <v>29</v>
      </c>
      <c r="C1443" s="106">
        <f t="shared" si="248"/>
        <v>212</v>
      </c>
      <c r="D1443" s="120" t="s">
        <v>2572</v>
      </c>
      <c r="E1443" s="108" t="s">
        <v>88</v>
      </c>
      <c r="F1443" s="109" t="s">
        <v>1522</v>
      </c>
    </row>
    <row r="1444" spans="1:6" ht="21">
      <c r="A1444" s="110">
        <f t="shared" si="249"/>
        <v>7637</v>
      </c>
      <c r="B1444" s="110">
        <v>29</v>
      </c>
      <c r="C1444" s="106">
        <f t="shared" si="248"/>
        <v>213</v>
      </c>
      <c r="D1444" s="120" t="s">
        <v>2573</v>
      </c>
      <c r="E1444" s="108" t="s">
        <v>88</v>
      </c>
      <c r="F1444" s="109" t="s">
        <v>1522</v>
      </c>
    </row>
    <row r="1445" spans="1:6" ht="21">
      <c r="A1445" s="110">
        <f t="shared" si="249"/>
        <v>7638</v>
      </c>
      <c r="B1445" s="110">
        <v>29</v>
      </c>
      <c r="C1445" s="106">
        <f t="shared" si="248"/>
        <v>214</v>
      </c>
      <c r="D1445" s="120" t="s">
        <v>2574</v>
      </c>
      <c r="E1445" s="108" t="s">
        <v>88</v>
      </c>
      <c r="F1445" s="109" t="s">
        <v>1522</v>
      </c>
    </row>
    <row r="1446" spans="1:6" ht="21">
      <c r="A1446" s="110">
        <f t="shared" si="249"/>
        <v>7639</v>
      </c>
      <c r="B1446" s="110">
        <v>29</v>
      </c>
      <c r="C1446" s="106">
        <f t="shared" si="248"/>
        <v>215</v>
      </c>
      <c r="D1446" s="120" t="s">
        <v>2575</v>
      </c>
      <c r="E1446" s="108" t="s">
        <v>88</v>
      </c>
      <c r="F1446" s="109" t="s">
        <v>1522</v>
      </c>
    </row>
    <row r="1447" spans="1:6" ht="21">
      <c r="A1447" s="110">
        <f t="shared" si="249"/>
        <v>7640</v>
      </c>
      <c r="B1447" s="110">
        <v>29</v>
      </c>
      <c r="C1447" s="106">
        <f t="shared" si="248"/>
        <v>216</v>
      </c>
      <c r="D1447" s="120" t="s">
        <v>2576</v>
      </c>
      <c r="E1447" s="108" t="s">
        <v>88</v>
      </c>
      <c r="F1447" s="109" t="s">
        <v>1522</v>
      </c>
    </row>
    <row r="1448" spans="1:6" ht="21">
      <c r="A1448" s="110">
        <f t="shared" si="249"/>
        <v>7641</v>
      </c>
      <c r="B1448" s="110">
        <v>29</v>
      </c>
      <c r="C1448" s="106">
        <f t="shared" si="248"/>
        <v>217</v>
      </c>
      <c r="D1448" s="120" t="s">
        <v>2577</v>
      </c>
      <c r="E1448" s="108" t="s">
        <v>88</v>
      </c>
      <c r="F1448" s="109" t="s">
        <v>1522</v>
      </c>
    </row>
    <row r="1449" spans="1:6" ht="21">
      <c r="A1449" s="110">
        <f t="shared" si="249"/>
        <v>7642</v>
      </c>
      <c r="B1449" s="110">
        <v>29</v>
      </c>
      <c r="C1449" s="106">
        <f t="shared" si="248"/>
        <v>218</v>
      </c>
      <c r="D1449" s="120" t="s">
        <v>2578</v>
      </c>
      <c r="E1449" s="108" t="s">
        <v>88</v>
      </c>
      <c r="F1449" s="109" t="s">
        <v>1522</v>
      </c>
    </row>
    <row r="1450" spans="1:6" ht="21">
      <c r="A1450" s="110">
        <f t="shared" si="249"/>
        <v>7643</v>
      </c>
      <c r="B1450" s="110">
        <v>29</v>
      </c>
      <c r="C1450" s="106">
        <f t="shared" si="248"/>
        <v>219</v>
      </c>
      <c r="D1450" s="120" t="s">
        <v>2579</v>
      </c>
      <c r="E1450" s="108" t="s">
        <v>88</v>
      </c>
      <c r="F1450" s="109" t="s">
        <v>1522</v>
      </c>
    </row>
    <row r="1451" spans="1:6" ht="21">
      <c r="A1451" s="110">
        <f t="shared" si="249"/>
        <v>7644</v>
      </c>
      <c r="B1451" s="110">
        <v>29</v>
      </c>
      <c r="C1451" s="106">
        <f t="shared" si="248"/>
        <v>220</v>
      </c>
      <c r="D1451" s="120" t="s">
        <v>2580</v>
      </c>
      <c r="E1451" s="108" t="s">
        <v>88</v>
      </c>
      <c r="F1451" s="109" t="s">
        <v>1522</v>
      </c>
    </row>
    <row r="1452" spans="1:6" ht="21">
      <c r="A1452" s="110">
        <f t="shared" si="249"/>
        <v>7645</v>
      </c>
      <c r="B1452" s="110">
        <v>29</v>
      </c>
      <c r="C1452" s="106">
        <f t="shared" si="248"/>
        <v>221</v>
      </c>
      <c r="D1452" s="120" t="s">
        <v>2581</v>
      </c>
      <c r="E1452" s="108" t="s">
        <v>88</v>
      </c>
      <c r="F1452" s="109" t="s">
        <v>1522</v>
      </c>
    </row>
    <row r="1453" spans="1:6" ht="21">
      <c r="A1453" s="110">
        <f t="shared" si="249"/>
        <v>7646</v>
      </c>
      <c r="B1453" s="110">
        <v>29</v>
      </c>
      <c r="C1453" s="106">
        <f t="shared" si="248"/>
        <v>222</v>
      </c>
      <c r="D1453" s="120" t="s">
        <v>2582</v>
      </c>
      <c r="E1453" s="108" t="s">
        <v>88</v>
      </c>
      <c r="F1453" s="109" t="s">
        <v>1522</v>
      </c>
    </row>
    <row r="1454" spans="1:6" ht="21">
      <c r="A1454" s="110">
        <f t="shared" si="249"/>
        <v>7647</v>
      </c>
      <c r="B1454" s="110">
        <v>29</v>
      </c>
      <c r="C1454" s="106">
        <f t="shared" si="248"/>
        <v>223</v>
      </c>
      <c r="D1454" s="120" t="s">
        <v>2583</v>
      </c>
      <c r="E1454" s="108" t="s">
        <v>88</v>
      </c>
      <c r="F1454" s="109" t="s">
        <v>1522</v>
      </c>
    </row>
    <row r="1455" spans="1:6" ht="21">
      <c r="A1455" s="110">
        <f t="shared" si="249"/>
        <v>7648</v>
      </c>
      <c r="B1455" s="110">
        <v>29</v>
      </c>
      <c r="C1455" s="106">
        <f t="shared" si="248"/>
        <v>224</v>
      </c>
      <c r="D1455" s="120" t="s">
        <v>2584</v>
      </c>
      <c r="E1455" s="108" t="s">
        <v>88</v>
      </c>
      <c r="F1455" s="109" t="s">
        <v>1522</v>
      </c>
    </row>
    <row r="1456" spans="1:6" ht="21">
      <c r="A1456" s="110">
        <f t="shared" si="249"/>
        <v>7649</v>
      </c>
      <c r="B1456" s="110">
        <v>29</v>
      </c>
      <c r="C1456" s="106">
        <f t="shared" si="248"/>
        <v>225</v>
      </c>
      <c r="D1456" s="120" t="s">
        <v>2585</v>
      </c>
      <c r="E1456" s="108" t="s">
        <v>88</v>
      </c>
      <c r="F1456" s="109" t="s">
        <v>1522</v>
      </c>
    </row>
    <row r="1457" spans="1:6" ht="21">
      <c r="A1457" s="110">
        <f t="shared" si="249"/>
        <v>7650</v>
      </c>
      <c r="B1457" s="110">
        <v>29</v>
      </c>
      <c r="C1457" s="106">
        <f t="shared" si="248"/>
        <v>226</v>
      </c>
      <c r="D1457" s="120" t="s">
        <v>2586</v>
      </c>
      <c r="E1457" s="108" t="s">
        <v>88</v>
      </c>
      <c r="F1457" s="109" t="s">
        <v>1522</v>
      </c>
    </row>
    <row r="1458" spans="1:6" ht="21">
      <c r="A1458" s="110">
        <f t="shared" si="249"/>
        <v>7651</v>
      </c>
      <c r="B1458" s="110">
        <v>29</v>
      </c>
      <c r="C1458" s="106">
        <f t="shared" si="248"/>
        <v>227</v>
      </c>
      <c r="D1458" s="120" t="s">
        <v>2587</v>
      </c>
      <c r="E1458" s="108" t="s">
        <v>88</v>
      </c>
      <c r="F1458" s="109" t="s">
        <v>1522</v>
      </c>
    </row>
    <row r="1459" spans="1:6" ht="21">
      <c r="A1459" s="110">
        <f t="shared" si="249"/>
        <v>7652</v>
      </c>
      <c r="B1459" s="110">
        <v>29</v>
      </c>
      <c r="C1459" s="106">
        <f t="shared" si="248"/>
        <v>228</v>
      </c>
      <c r="D1459" s="120" t="s">
        <v>2588</v>
      </c>
      <c r="E1459" s="108" t="s">
        <v>88</v>
      </c>
      <c r="F1459" s="109" t="s">
        <v>1522</v>
      </c>
    </row>
    <row r="1460" spans="1:6" ht="21">
      <c r="A1460" s="110">
        <f t="shared" si="249"/>
        <v>7653</v>
      </c>
      <c r="B1460" s="110">
        <v>29</v>
      </c>
      <c r="C1460" s="106">
        <f t="shared" si="248"/>
        <v>229</v>
      </c>
      <c r="D1460" s="120" t="s">
        <v>2589</v>
      </c>
      <c r="E1460" s="108" t="s">
        <v>88</v>
      </c>
      <c r="F1460" s="109" t="s">
        <v>1522</v>
      </c>
    </row>
    <row r="1461" spans="1:6" ht="21">
      <c r="A1461" s="110">
        <f t="shared" si="249"/>
        <v>7654</v>
      </c>
      <c r="B1461" s="110">
        <v>29</v>
      </c>
      <c r="C1461" s="106">
        <f t="shared" si="248"/>
        <v>230</v>
      </c>
      <c r="D1461" s="120" t="s">
        <v>2590</v>
      </c>
      <c r="E1461" s="108" t="s">
        <v>88</v>
      </c>
      <c r="F1461" s="109" t="s">
        <v>1522</v>
      </c>
    </row>
    <row r="1462" spans="1:6" ht="21">
      <c r="A1462" s="110">
        <f t="shared" si="249"/>
        <v>7655</v>
      </c>
      <c r="B1462" s="110">
        <v>29</v>
      </c>
      <c r="C1462" s="106">
        <f t="shared" si="248"/>
        <v>231</v>
      </c>
      <c r="D1462" s="120" t="s">
        <v>2591</v>
      </c>
      <c r="E1462" s="108" t="s">
        <v>88</v>
      </c>
      <c r="F1462" s="109" t="s">
        <v>1522</v>
      </c>
    </row>
    <row r="1463" spans="1:6" ht="21">
      <c r="A1463" s="110">
        <f t="shared" si="249"/>
        <v>7656</v>
      </c>
      <c r="B1463" s="110">
        <v>29</v>
      </c>
      <c r="C1463" s="106">
        <f t="shared" si="248"/>
        <v>232</v>
      </c>
      <c r="D1463" s="120" t="s">
        <v>2592</v>
      </c>
      <c r="E1463" s="108" t="s">
        <v>88</v>
      </c>
      <c r="F1463" s="109" t="s">
        <v>1522</v>
      </c>
    </row>
    <row r="1464" spans="1:6" ht="21">
      <c r="A1464" s="110">
        <f t="shared" si="249"/>
        <v>7657</v>
      </c>
      <c r="B1464" s="110">
        <v>29</v>
      </c>
      <c r="C1464" s="106">
        <f t="shared" si="248"/>
        <v>233</v>
      </c>
      <c r="D1464" s="120" t="s">
        <v>2593</v>
      </c>
      <c r="E1464" s="108" t="s">
        <v>88</v>
      </c>
      <c r="F1464" s="109" t="s">
        <v>1522</v>
      </c>
    </row>
    <row r="1465" spans="1:6" ht="21">
      <c r="A1465" s="110">
        <f t="shared" si="249"/>
        <v>7658</v>
      </c>
      <c r="B1465" s="110">
        <v>29</v>
      </c>
      <c r="C1465" s="106">
        <f t="shared" si="248"/>
        <v>234</v>
      </c>
      <c r="D1465" s="120" t="s">
        <v>2594</v>
      </c>
      <c r="E1465" s="108" t="s">
        <v>88</v>
      </c>
      <c r="F1465" s="109" t="s">
        <v>1522</v>
      </c>
    </row>
    <row r="1466" spans="1:6" ht="21">
      <c r="A1466" s="110">
        <f t="shared" si="249"/>
        <v>7659</v>
      </c>
      <c r="B1466" s="110">
        <v>29</v>
      </c>
      <c r="C1466" s="106">
        <f t="shared" si="248"/>
        <v>235</v>
      </c>
      <c r="D1466" s="120" t="s">
        <v>2595</v>
      </c>
      <c r="E1466" s="108" t="s">
        <v>88</v>
      </c>
      <c r="F1466" s="109" t="s">
        <v>1522</v>
      </c>
    </row>
    <row r="1467" spans="1:6" ht="21">
      <c r="A1467" s="110">
        <f t="shared" si="249"/>
        <v>7660</v>
      </c>
      <c r="B1467" s="110">
        <v>29</v>
      </c>
      <c r="C1467" s="106">
        <f t="shared" si="248"/>
        <v>236</v>
      </c>
      <c r="D1467" s="120" t="s">
        <v>2596</v>
      </c>
      <c r="E1467" s="108" t="s">
        <v>88</v>
      </c>
      <c r="F1467" s="109" t="s">
        <v>1522</v>
      </c>
    </row>
    <row r="1468" spans="1:6" ht="21">
      <c r="A1468" s="110">
        <f t="shared" si="249"/>
        <v>7661</v>
      </c>
      <c r="B1468" s="110">
        <v>29</v>
      </c>
      <c r="C1468" s="106">
        <f t="shared" si="248"/>
        <v>237</v>
      </c>
      <c r="D1468" s="120" t="s">
        <v>2597</v>
      </c>
      <c r="E1468" s="108" t="s">
        <v>88</v>
      </c>
      <c r="F1468" s="109" t="s">
        <v>1522</v>
      </c>
    </row>
    <row r="1469" spans="1:6" ht="21">
      <c r="A1469" s="110">
        <f t="shared" si="249"/>
        <v>7662</v>
      </c>
      <c r="B1469" s="110">
        <v>29</v>
      </c>
      <c r="C1469" s="106">
        <f t="shared" si="248"/>
        <v>238</v>
      </c>
      <c r="D1469" s="120" t="s">
        <v>2598</v>
      </c>
      <c r="E1469" s="108" t="s">
        <v>88</v>
      </c>
      <c r="F1469" s="109" t="s">
        <v>1522</v>
      </c>
    </row>
    <row r="1470" spans="1:6" ht="21">
      <c r="A1470" s="110">
        <f t="shared" si="249"/>
        <v>7663</v>
      </c>
      <c r="B1470" s="110">
        <v>29</v>
      </c>
      <c r="C1470" s="106">
        <f t="shared" si="248"/>
        <v>239</v>
      </c>
      <c r="D1470" s="120" t="s">
        <v>2599</v>
      </c>
      <c r="E1470" s="108" t="s">
        <v>88</v>
      </c>
      <c r="F1470" s="109" t="s">
        <v>1522</v>
      </c>
    </row>
    <row r="1471" spans="1:6" ht="21">
      <c r="A1471" s="110">
        <f t="shared" si="249"/>
        <v>7664</v>
      </c>
      <c r="B1471" s="110">
        <v>29</v>
      </c>
      <c r="C1471" s="106">
        <f t="shared" si="248"/>
        <v>240</v>
      </c>
      <c r="D1471" s="120" t="s">
        <v>2600</v>
      </c>
      <c r="E1471" s="108" t="s">
        <v>88</v>
      </c>
      <c r="F1471" s="109" t="s">
        <v>1522</v>
      </c>
    </row>
    <row r="1472" spans="1:6" ht="21">
      <c r="A1472" s="110">
        <f t="shared" si="249"/>
        <v>7665</v>
      </c>
      <c r="B1472" s="110">
        <v>29</v>
      </c>
      <c r="C1472" s="106">
        <f t="shared" si="248"/>
        <v>241</v>
      </c>
      <c r="D1472" s="120" t="s">
        <v>2601</v>
      </c>
      <c r="E1472" s="108" t="s">
        <v>88</v>
      </c>
      <c r="F1472" s="109" t="s">
        <v>1522</v>
      </c>
    </row>
    <row r="1473" spans="1:6" ht="21">
      <c r="A1473" s="110">
        <f t="shared" si="249"/>
        <v>7666</v>
      </c>
      <c r="B1473" s="110">
        <v>29</v>
      </c>
      <c r="C1473" s="106">
        <f t="shared" si="248"/>
        <v>242</v>
      </c>
      <c r="D1473" s="120" t="s">
        <v>2602</v>
      </c>
      <c r="E1473" s="108" t="s">
        <v>88</v>
      </c>
      <c r="F1473" s="109" t="s">
        <v>1522</v>
      </c>
    </row>
    <row r="1474" spans="1:6" ht="21">
      <c r="A1474" s="110">
        <f t="shared" si="249"/>
        <v>7667</v>
      </c>
      <c r="B1474" s="110">
        <v>29</v>
      </c>
      <c r="C1474" s="106">
        <f t="shared" si="248"/>
        <v>243</v>
      </c>
      <c r="D1474" s="120" t="s">
        <v>2603</v>
      </c>
      <c r="E1474" s="108" t="s">
        <v>88</v>
      </c>
      <c r="F1474" s="109" t="s">
        <v>1522</v>
      </c>
    </row>
    <row r="1475" spans="1:6" ht="21">
      <c r="A1475" s="110">
        <f t="shared" si="249"/>
        <v>7668</v>
      </c>
      <c r="B1475" s="110">
        <v>29</v>
      </c>
      <c r="C1475" s="106">
        <f t="shared" si="248"/>
        <v>244</v>
      </c>
      <c r="D1475" s="120" t="s">
        <v>2604</v>
      </c>
      <c r="E1475" s="108" t="s">
        <v>88</v>
      </c>
      <c r="F1475" s="109" t="s">
        <v>1522</v>
      </c>
    </row>
    <row r="1476" spans="1:6" ht="21">
      <c r="A1476" s="110">
        <f t="shared" si="249"/>
        <v>7669</v>
      </c>
      <c r="B1476" s="110">
        <v>29</v>
      </c>
      <c r="C1476" s="106">
        <f t="shared" si="248"/>
        <v>245</v>
      </c>
      <c r="D1476" s="120" t="s">
        <v>2605</v>
      </c>
      <c r="E1476" s="108" t="s">
        <v>88</v>
      </c>
      <c r="F1476" s="109" t="s">
        <v>1522</v>
      </c>
    </row>
    <row r="1477" spans="1:6" ht="21">
      <c r="A1477" s="110">
        <f t="shared" si="249"/>
        <v>7670</v>
      </c>
      <c r="B1477" s="110">
        <v>29</v>
      </c>
      <c r="C1477" s="106">
        <f t="shared" si="248"/>
        <v>246</v>
      </c>
      <c r="D1477" s="120" t="s">
        <v>2606</v>
      </c>
      <c r="E1477" s="108" t="s">
        <v>88</v>
      </c>
      <c r="F1477" s="109" t="s">
        <v>1522</v>
      </c>
    </row>
    <row r="1478" spans="1:6" ht="21">
      <c r="A1478" s="110">
        <f t="shared" si="249"/>
        <v>7671</v>
      </c>
      <c r="B1478" s="110">
        <v>29</v>
      </c>
      <c r="C1478" s="106">
        <f t="shared" si="248"/>
        <v>247</v>
      </c>
      <c r="D1478" s="120" t="s">
        <v>2607</v>
      </c>
      <c r="E1478" s="108" t="s">
        <v>88</v>
      </c>
      <c r="F1478" s="109" t="s">
        <v>1522</v>
      </c>
    </row>
    <row r="1479" spans="1:6" ht="21">
      <c r="A1479" s="110">
        <f t="shared" si="249"/>
        <v>7672</v>
      </c>
      <c r="B1479" s="110">
        <v>29</v>
      </c>
      <c r="C1479" s="106">
        <f t="shared" si="248"/>
        <v>248</v>
      </c>
      <c r="D1479" s="120" t="s">
        <v>2608</v>
      </c>
      <c r="E1479" s="108" t="s">
        <v>88</v>
      </c>
      <c r="F1479" s="109" t="s">
        <v>1522</v>
      </c>
    </row>
    <row r="1480" spans="1:6" ht="21">
      <c r="A1480" s="110">
        <f t="shared" si="249"/>
        <v>7673</v>
      </c>
      <c r="B1480" s="110">
        <v>29</v>
      </c>
      <c r="C1480" s="106">
        <f t="shared" si="248"/>
        <v>249</v>
      </c>
      <c r="D1480" s="120" t="s">
        <v>2609</v>
      </c>
      <c r="E1480" s="108" t="s">
        <v>88</v>
      </c>
      <c r="F1480" s="109" t="s">
        <v>1522</v>
      </c>
    </row>
    <row r="1481" spans="1:6" ht="21">
      <c r="A1481" s="110">
        <f t="shared" si="249"/>
        <v>7674</v>
      </c>
      <c r="B1481" s="110">
        <v>29</v>
      </c>
      <c r="C1481" s="106">
        <f t="shared" si="248"/>
        <v>250</v>
      </c>
      <c r="D1481" s="120" t="s">
        <v>2610</v>
      </c>
      <c r="E1481" s="108" t="s">
        <v>88</v>
      </c>
      <c r="F1481" s="109" t="s">
        <v>1522</v>
      </c>
    </row>
    <row r="1482" spans="1:6" ht="21">
      <c r="A1482" s="110">
        <f t="shared" si="249"/>
        <v>7675</v>
      </c>
      <c r="B1482" s="110">
        <v>29</v>
      </c>
      <c r="C1482" s="106">
        <f t="shared" si="248"/>
        <v>251</v>
      </c>
      <c r="D1482" s="120" t="s">
        <v>2611</v>
      </c>
      <c r="E1482" s="108" t="s">
        <v>88</v>
      </c>
      <c r="F1482" s="109" t="s">
        <v>1522</v>
      </c>
    </row>
    <row r="1483" spans="1:6" ht="21">
      <c r="A1483" s="110">
        <f t="shared" si="249"/>
        <v>7676</v>
      </c>
      <c r="B1483" s="110">
        <v>29</v>
      </c>
      <c r="C1483" s="106">
        <f t="shared" si="248"/>
        <v>252</v>
      </c>
      <c r="D1483" s="120" t="s">
        <v>2612</v>
      </c>
      <c r="E1483" s="108" t="s">
        <v>88</v>
      </c>
      <c r="F1483" s="109" t="s">
        <v>1522</v>
      </c>
    </row>
    <row r="1484" spans="1:6" ht="21">
      <c r="A1484" s="110">
        <f t="shared" si="249"/>
        <v>7677</v>
      </c>
      <c r="B1484" s="110">
        <v>29</v>
      </c>
      <c r="C1484" s="106">
        <f t="shared" si="248"/>
        <v>253</v>
      </c>
      <c r="D1484" s="120" t="s">
        <v>2613</v>
      </c>
      <c r="E1484" s="108" t="s">
        <v>88</v>
      </c>
      <c r="F1484" s="109" t="s">
        <v>1522</v>
      </c>
    </row>
    <row r="1485" spans="1:6" ht="21">
      <c r="A1485" s="110">
        <f t="shared" si="249"/>
        <v>7678</v>
      </c>
      <c r="B1485" s="110">
        <v>29</v>
      </c>
      <c r="C1485" s="106">
        <f t="shared" si="248"/>
        <v>254</v>
      </c>
      <c r="D1485" s="120" t="s">
        <v>2614</v>
      </c>
      <c r="E1485" s="108" t="s">
        <v>88</v>
      </c>
      <c r="F1485" s="109" t="s">
        <v>1522</v>
      </c>
    </row>
    <row r="1486" spans="1:6" ht="21">
      <c r="A1486" s="110">
        <f t="shared" si="249"/>
        <v>7679</v>
      </c>
      <c r="B1486" s="110">
        <v>29</v>
      </c>
      <c r="C1486" s="106">
        <f t="shared" si="248"/>
        <v>255</v>
      </c>
      <c r="D1486" s="120" t="s">
        <v>2615</v>
      </c>
      <c r="E1486" s="108" t="s">
        <v>88</v>
      </c>
      <c r="F1486" s="109" t="s">
        <v>1522</v>
      </c>
    </row>
    <row r="1487" spans="1:6" ht="21">
      <c r="A1487" s="36">
        <f t="shared" si="249"/>
        <v>7680</v>
      </c>
      <c r="B1487" s="36">
        <v>30</v>
      </c>
      <c r="C1487" s="36">
        <v>0</v>
      </c>
      <c r="D1487" s="37" t="s">
        <v>2616</v>
      </c>
      <c r="E1487" s="38" t="s">
        <v>88</v>
      </c>
      <c r="F1487" s="39" t="s">
        <v>1525</v>
      </c>
    </row>
    <row r="1488" spans="1:6" ht="21">
      <c r="A1488" s="36">
        <f t="shared" si="249"/>
        <v>7681</v>
      </c>
      <c r="B1488" s="36">
        <v>30</v>
      </c>
      <c r="C1488" s="36">
        <v>1</v>
      </c>
      <c r="D1488" s="37" t="s">
        <v>2617</v>
      </c>
      <c r="E1488" s="38" t="s">
        <v>1230</v>
      </c>
      <c r="F1488" s="39" t="s">
        <v>1525</v>
      </c>
    </row>
    <row r="1489" spans="1:6" ht="21">
      <c r="A1489" s="36">
        <f t="shared" si="249"/>
        <v>7682</v>
      </c>
      <c r="B1489" s="36">
        <v>30</v>
      </c>
      <c r="C1489" s="36">
        <v>2</v>
      </c>
      <c r="D1489" s="37" t="s">
        <v>2618</v>
      </c>
      <c r="E1489" s="38" t="s">
        <v>88</v>
      </c>
      <c r="F1489" s="39" t="s">
        <v>1525</v>
      </c>
    </row>
    <row r="1490" spans="1:6" ht="21">
      <c r="A1490" s="36">
        <f t="shared" si="249"/>
        <v>7683</v>
      </c>
      <c r="B1490" s="36">
        <v>30</v>
      </c>
      <c r="C1490" s="36">
        <v>3</v>
      </c>
      <c r="D1490" s="37" t="s">
        <v>2619</v>
      </c>
      <c r="E1490" s="38" t="s">
        <v>1230</v>
      </c>
      <c r="F1490" s="39" t="s">
        <v>1525</v>
      </c>
    </row>
    <row r="1491" spans="1:6" ht="21">
      <c r="A1491" s="36">
        <f t="shared" si="249"/>
        <v>7684</v>
      </c>
      <c r="B1491" s="36">
        <v>30</v>
      </c>
      <c r="C1491" s="36">
        <v>4</v>
      </c>
      <c r="D1491" s="37" t="s">
        <v>2620</v>
      </c>
      <c r="E1491" s="38" t="s">
        <v>88</v>
      </c>
      <c r="F1491" s="39" t="s">
        <v>1525</v>
      </c>
    </row>
    <row r="1492" spans="1:6" ht="21">
      <c r="A1492" s="36">
        <f t="shared" si="249"/>
        <v>7685</v>
      </c>
      <c r="B1492" s="36">
        <v>30</v>
      </c>
      <c r="C1492" s="36">
        <v>5</v>
      </c>
      <c r="D1492" s="37" t="s">
        <v>2621</v>
      </c>
      <c r="E1492" s="38" t="s">
        <v>1230</v>
      </c>
      <c r="F1492" s="39" t="s">
        <v>1525</v>
      </c>
    </row>
    <row r="1493" spans="1:6" ht="21">
      <c r="A1493" s="36">
        <f t="shared" si="249"/>
        <v>7686</v>
      </c>
      <c r="B1493" s="36">
        <v>30</v>
      </c>
      <c r="C1493" s="36">
        <v>6</v>
      </c>
      <c r="D1493" s="37" t="s">
        <v>2622</v>
      </c>
      <c r="E1493" s="38" t="s">
        <v>88</v>
      </c>
      <c r="F1493" s="39" t="s">
        <v>1525</v>
      </c>
    </row>
    <row r="1494" spans="1:6" ht="21">
      <c r="A1494" s="36">
        <f t="shared" ref="A1494:A1557" si="250">B1494*256+C1494</f>
        <v>7687</v>
      </c>
      <c r="B1494" s="36">
        <v>30</v>
      </c>
      <c r="C1494" s="36">
        <v>7</v>
      </c>
      <c r="D1494" s="37" t="s">
        <v>2623</v>
      </c>
      <c r="E1494" s="38" t="s">
        <v>1230</v>
      </c>
      <c r="F1494" s="39" t="s">
        <v>1525</v>
      </c>
    </row>
    <row r="1495" spans="1:6" ht="21">
      <c r="A1495" s="36">
        <f t="shared" si="250"/>
        <v>7688</v>
      </c>
      <c r="B1495" s="36">
        <v>30</v>
      </c>
      <c r="C1495" s="36">
        <v>8</v>
      </c>
      <c r="D1495" s="37" t="s">
        <v>2624</v>
      </c>
      <c r="E1495" s="38" t="s">
        <v>88</v>
      </c>
      <c r="F1495" s="39" t="s">
        <v>1525</v>
      </c>
    </row>
    <row r="1496" spans="1:6" ht="21">
      <c r="A1496" s="36">
        <f t="shared" si="250"/>
        <v>7689</v>
      </c>
      <c r="B1496" s="36">
        <v>30</v>
      </c>
      <c r="C1496" s="36">
        <v>9</v>
      </c>
      <c r="D1496" s="37" t="s">
        <v>2625</v>
      </c>
      <c r="E1496" s="38" t="s">
        <v>1227</v>
      </c>
      <c r="F1496" s="39" t="s">
        <v>1525</v>
      </c>
    </row>
    <row r="1497" spans="1:6" ht="21">
      <c r="A1497" s="36">
        <f t="shared" si="250"/>
        <v>7690</v>
      </c>
      <c r="B1497" s="36">
        <v>30</v>
      </c>
      <c r="C1497" s="36">
        <v>10</v>
      </c>
      <c r="D1497" s="37" t="s">
        <v>2626</v>
      </c>
      <c r="E1497" s="38" t="s">
        <v>88</v>
      </c>
      <c r="F1497" s="39" t="s">
        <v>1525</v>
      </c>
    </row>
    <row r="1498" spans="1:6" ht="21">
      <c r="A1498" s="36">
        <f t="shared" si="250"/>
        <v>7691</v>
      </c>
      <c r="B1498" s="36">
        <v>30</v>
      </c>
      <c r="C1498" s="36">
        <v>11</v>
      </c>
      <c r="D1498" s="37" t="s">
        <v>2627</v>
      </c>
      <c r="E1498" s="38" t="s">
        <v>1227</v>
      </c>
      <c r="F1498" s="39" t="s">
        <v>1525</v>
      </c>
    </row>
    <row r="1499" spans="1:6" ht="21">
      <c r="A1499" s="36">
        <f t="shared" si="250"/>
        <v>7692</v>
      </c>
      <c r="B1499" s="36">
        <v>30</v>
      </c>
      <c r="C1499" s="36">
        <v>12</v>
      </c>
      <c r="D1499" s="37" t="s">
        <v>2628</v>
      </c>
      <c r="E1499" s="38" t="s">
        <v>88</v>
      </c>
      <c r="F1499" s="39" t="s">
        <v>1525</v>
      </c>
    </row>
    <row r="1500" spans="1:6" ht="21">
      <c r="A1500" s="36">
        <f t="shared" si="250"/>
        <v>7693</v>
      </c>
      <c r="B1500" s="36">
        <v>30</v>
      </c>
      <c r="C1500" s="36">
        <v>13</v>
      </c>
      <c r="D1500" s="37" t="s">
        <v>2629</v>
      </c>
      <c r="E1500" s="38" t="s">
        <v>1227</v>
      </c>
      <c r="F1500" s="39" t="s">
        <v>1525</v>
      </c>
    </row>
    <row r="1501" spans="1:6" ht="21">
      <c r="A1501" s="36">
        <f t="shared" si="250"/>
        <v>7694</v>
      </c>
      <c r="B1501" s="36">
        <v>30</v>
      </c>
      <c r="C1501" s="36">
        <v>14</v>
      </c>
      <c r="D1501" s="37" t="s">
        <v>2630</v>
      </c>
      <c r="E1501" s="38" t="s">
        <v>88</v>
      </c>
      <c r="F1501" s="39" t="s">
        <v>1525</v>
      </c>
    </row>
    <row r="1502" spans="1:6" ht="21">
      <c r="A1502" s="36">
        <f t="shared" si="250"/>
        <v>7695</v>
      </c>
      <c r="B1502" s="36">
        <v>30</v>
      </c>
      <c r="C1502" s="36">
        <v>15</v>
      </c>
      <c r="D1502" s="37" t="s">
        <v>2631</v>
      </c>
      <c r="E1502" s="38" t="s">
        <v>1230</v>
      </c>
      <c r="F1502" s="39" t="s">
        <v>1525</v>
      </c>
    </row>
    <row r="1503" spans="1:6" ht="21">
      <c r="A1503" s="36">
        <f t="shared" si="250"/>
        <v>7696</v>
      </c>
      <c r="B1503" s="36">
        <v>30</v>
      </c>
      <c r="C1503" s="36">
        <v>16</v>
      </c>
      <c r="D1503" s="37" t="s">
        <v>2632</v>
      </c>
      <c r="E1503" s="38" t="s">
        <v>88</v>
      </c>
      <c r="F1503" s="39" t="s">
        <v>1525</v>
      </c>
    </row>
    <row r="1504" spans="1:6" ht="21">
      <c r="A1504" s="36">
        <f t="shared" si="250"/>
        <v>7697</v>
      </c>
      <c r="B1504" s="36">
        <v>30</v>
      </c>
      <c r="C1504" s="36">
        <v>17</v>
      </c>
      <c r="D1504" s="37" t="s">
        <v>2633</v>
      </c>
      <c r="E1504" s="38" t="s">
        <v>1230</v>
      </c>
      <c r="F1504" s="39" t="s">
        <v>1525</v>
      </c>
    </row>
    <row r="1505" spans="1:6" ht="21">
      <c r="A1505" s="36">
        <f t="shared" si="250"/>
        <v>7698</v>
      </c>
      <c r="B1505" s="36">
        <v>30</v>
      </c>
      <c r="C1505" s="36">
        <v>18</v>
      </c>
      <c r="D1505" s="37" t="s">
        <v>2634</v>
      </c>
      <c r="E1505" s="38" t="s">
        <v>88</v>
      </c>
      <c r="F1505" s="39" t="s">
        <v>1525</v>
      </c>
    </row>
    <row r="1506" spans="1:6" ht="21">
      <c r="A1506" s="36">
        <f t="shared" si="250"/>
        <v>7699</v>
      </c>
      <c r="B1506" s="36">
        <v>30</v>
      </c>
      <c r="C1506" s="36">
        <v>19</v>
      </c>
      <c r="D1506" s="37" t="s">
        <v>2635</v>
      </c>
      <c r="E1506" s="38" t="s">
        <v>1230</v>
      </c>
      <c r="F1506" s="39" t="s">
        <v>1525</v>
      </c>
    </row>
    <row r="1507" spans="1:6" ht="21">
      <c r="A1507" s="36">
        <f t="shared" si="250"/>
        <v>7700</v>
      </c>
      <c r="B1507" s="36">
        <v>30</v>
      </c>
      <c r="C1507" s="36">
        <v>20</v>
      </c>
      <c r="D1507" s="37" t="s">
        <v>2636</v>
      </c>
      <c r="E1507" s="38" t="s">
        <v>88</v>
      </c>
      <c r="F1507" s="39" t="s">
        <v>1525</v>
      </c>
    </row>
    <row r="1508" spans="1:6" ht="21">
      <c r="A1508" s="36">
        <f t="shared" si="250"/>
        <v>7701</v>
      </c>
      <c r="B1508" s="36">
        <v>30</v>
      </c>
      <c r="C1508" s="36">
        <v>21</v>
      </c>
      <c r="D1508" s="37" t="s">
        <v>2637</v>
      </c>
      <c r="E1508" s="38" t="s">
        <v>1230</v>
      </c>
      <c r="F1508" s="39" t="s">
        <v>1525</v>
      </c>
    </row>
    <row r="1509" spans="1:6" ht="21">
      <c r="A1509" s="36">
        <f t="shared" si="250"/>
        <v>7702</v>
      </c>
      <c r="B1509" s="36">
        <v>30</v>
      </c>
      <c r="C1509" s="36">
        <v>22</v>
      </c>
      <c r="D1509" s="37" t="s">
        <v>2638</v>
      </c>
      <c r="E1509" s="38" t="s">
        <v>88</v>
      </c>
      <c r="F1509" s="39" t="s">
        <v>1525</v>
      </c>
    </row>
    <row r="1510" spans="1:6" ht="21">
      <c r="A1510" s="36">
        <f t="shared" si="250"/>
        <v>7703</v>
      </c>
      <c r="B1510" s="36">
        <v>30</v>
      </c>
      <c r="C1510" s="36">
        <v>23</v>
      </c>
      <c r="D1510" s="37" t="s">
        <v>2639</v>
      </c>
      <c r="E1510" s="38" t="s">
        <v>1230</v>
      </c>
      <c r="F1510" s="39" t="s">
        <v>1525</v>
      </c>
    </row>
    <row r="1511" spans="1:6" ht="21">
      <c r="A1511" s="36">
        <f t="shared" si="250"/>
        <v>7704</v>
      </c>
      <c r="B1511" s="36">
        <v>30</v>
      </c>
      <c r="C1511" s="36">
        <v>24</v>
      </c>
      <c r="D1511" s="37" t="s">
        <v>2640</v>
      </c>
      <c r="E1511" s="38" t="s">
        <v>88</v>
      </c>
      <c r="F1511" s="39" t="s">
        <v>1525</v>
      </c>
    </row>
    <row r="1512" spans="1:6" ht="21">
      <c r="A1512" s="36">
        <f t="shared" si="250"/>
        <v>7705</v>
      </c>
      <c r="B1512" s="36">
        <v>30</v>
      </c>
      <c r="C1512" s="36">
        <v>25</v>
      </c>
      <c r="D1512" s="37" t="s">
        <v>2641</v>
      </c>
      <c r="E1512" s="38" t="s">
        <v>1230</v>
      </c>
      <c r="F1512" s="39" t="s">
        <v>1525</v>
      </c>
    </row>
    <row r="1513" spans="1:6" ht="21">
      <c r="A1513" s="36">
        <f t="shared" si="250"/>
        <v>7706</v>
      </c>
      <c r="B1513" s="36">
        <v>30</v>
      </c>
      <c r="C1513" s="36">
        <v>26</v>
      </c>
      <c r="D1513" s="37" t="s">
        <v>2642</v>
      </c>
      <c r="E1513" s="38" t="s">
        <v>88</v>
      </c>
      <c r="F1513" s="39" t="s">
        <v>1525</v>
      </c>
    </row>
    <row r="1514" spans="1:6" ht="21">
      <c r="A1514" s="36">
        <f t="shared" si="250"/>
        <v>7707</v>
      </c>
      <c r="B1514" s="36">
        <v>30</v>
      </c>
      <c r="C1514" s="36">
        <v>27</v>
      </c>
      <c r="D1514" s="37" t="s">
        <v>2643</v>
      </c>
      <c r="E1514" s="38" t="s">
        <v>1230</v>
      </c>
      <c r="F1514" s="39" t="s">
        <v>1525</v>
      </c>
    </row>
    <row r="1515" spans="1:6" ht="21">
      <c r="A1515" s="36">
        <f t="shared" si="250"/>
        <v>7708</v>
      </c>
      <c r="B1515" s="36">
        <v>30</v>
      </c>
      <c r="C1515" s="36">
        <v>28</v>
      </c>
      <c r="D1515" s="37" t="s">
        <v>2644</v>
      </c>
      <c r="E1515" s="38" t="s">
        <v>88</v>
      </c>
      <c r="F1515" s="39" t="s">
        <v>1525</v>
      </c>
    </row>
    <row r="1516" spans="1:6" ht="21">
      <c r="A1516" s="36">
        <f t="shared" si="250"/>
        <v>7709</v>
      </c>
      <c r="B1516" s="36">
        <v>30</v>
      </c>
      <c r="C1516" s="36">
        <v>29</v>
      </c>
      <c r="D1516" s="37" t="s">
        <v>2645</v>
      </c>
      <c r="E1516" s="38" t="s">
        <v>1230</v>
      </c>
      <c r="F1516" s="39" t="s">
        <v>1525</v>
      </c>
    </row>
    <row r="1517" spans="1:6" ht="21">
      <c r="A1517" s="36">
        <f t="shared" si="250"/>
        <v>7710</v>
      </c>
      <c r="B1517" s="36">
        <v>30</v>
      </c>
      <c r="C1517" s="36">
        <v>30</v>
      </c>
      <c r="D1517" s="37" t="s">
        <v>2646</v>
      </c>
      <c r="E1517" s="38" t="s">
        <v>88</v>
      </c>
      <c r="F1517" s="39" t="s">
        <v>1525</v>
      </c>
    </row>
    <row r="1518" spans="1:6" ht="21">
      <c r="A1518" s="36">
        <f t="shared" si="250"/>
        <v>7711</v>
      </c>
      <c r="B1518" s="36">
        <v>30</v>
      </c>
      <c r="C1518" s="36">
        <v>31</v>
      </c>
      <c r="D1518" s="37" t="s">
        <v>2647</v>
      </c>
      <c r="E1518" s="38" t="s">
        <v>1230</v>
      </c>
      <c r="F1518" s="39" t="s">
        <v>1525</v>
      </c>
    </row>
    <row r="1519" spans="1:6" ht="21">
      <c r="A1519" s="36">
        <f t="shared" si="250"/>
        <v>7712</v>
      </c>
      <c r="B1519" s="36">
        <v>30</v>
      </c>
      <c r="C1519" s="36">
        <v>32</v>
      </c>
      <c r="D1519" s="37" t="s">
        <v>2648</v>
      </c>
      <c r="E1519" s="38" t="s">
        <v>88</v>
      </c>
      <c r="F1519" s="39" t="s">
        <v>1525</v>
      </c>
    </row>
    <row r="1520" spans="1:6" ht="21">
      <c r="A1520" s="36">
        <f t="shared" si="250"/>
        <v>7713</v>
      </c>
      <c r="B1520" s="36">
        <v>30</v>
      </c>
      <c r="C1520" s="36">
        <v>33</v>
      </c>
      <c r="D1520" s="37" t="s">
        <v>2649</v>
      </c>
      <c r="E1520" s="38" t="s">
        <v>1230</v>
      </c>
      <c r="F1520" s="39" t="s">
        <v>1525</v>
      </c>
    </row>
    <row r="1521" spans="1:6" ht="21">
      <c r="A1521" s="36">
        <f t="shared" si="250"/>
        <v>7720</v>
      </c>
      <c r="B1521" s="36">
        <v>30</v>
      </c>
      <c r="C1521" s="36">
        <v>40</v>
      </c>
      <c r="D1521" s="37" t="s">
        <v>2650</v>
      </c>
      <c r="E1521" s="38" t="s">
        <v>88</v>
      </c>
      <c r="F1521" s="39" t="s">
        <v>1525</v>
      </c>
    </row>
    <row r="1522" spans="1:6" ht="21">
      <c r="A1522" s="36">
        <f t="shared" si="250"/>
        <v>7721</v>
      </c>
      <c r="B1522" s="36">
        <v>30</v>
      </c>
      <c r="C1522" s="36">
        <v>41</v>
      </c>
      <c r="D1522" s="37" t="s">
        <v>2651</v>
      </c>
      <c r="E1522" s="38" t="s">
        <v>1230</v>
      </c>
      <c r="F1522" s="39" t="s">
        <v>1525</v>
      </c>
    </row>
    <row r="1523" spans="1:6" ht="21">
      <c r="A1523" s="36">
        <f t="shared" si="250"/>
        <v>7722</v>
      </c>
      <c r="B1523" s="36">
        <v>30</v>
      </c>
      <c r="C1523" s="36">
        <v>42</v>
      </c>
      <c r="D1523" s="124" t="s">
        <v>2652</v>
      </c>
      <c r="E1523" s="36" t="s">
        <v>88</v>
      </c>
      <c r="F1523" s="39" t="s">
        <v>1525</v>
      </c>
    </row>
    <row r="1524" spans="1:6" ht="21">
      <c r="A1524" s="36">
        <f t="shared" si="250"/>
        <v>7723</v>
      </c>
      <c r="B1524" s="36">
        <v>30</v>
      </c>
      <c r="C1524" s="125">
        <v>43</v>
      </c>
      <c r="D1524" s="124" t="s">
        <v>2653</v>
      </c>
      <c r="E1524" s="126" t="s">
        <v>1230</v>
      </c>
      <c r="F1524" s="39" t="s">
        <v>1525</v>
      </c>
    </row>
    <row r="1525" spans="1:6" ht="21">
      <c r="A1525" s="36">
        <f t="shared" si="250"/>
        <v>7728</v>
      </c>
      <c r="B1525" s="36">
        <v>30</v>
      </c>
      <c r="C1525" s="125">
        <v>48</v>
      </c>
      <c r="D1525" s="124" t="s">
        <v>2654</v>
      </c>
      <c r="E1525" s="36" t="s">
        <v>88</v>
      </c>
      <c r="F1525" s="39" t="s">
        <v>1525</v>
      </c>
    </row>
    <row r="1526" spans="1:6" ht="21">
      <c r="A1526" s="36">
        <f t="shared" si="250"/>
        <v>7729</v>
      </c>
      <c r="B1526" s="36">
        <v>30</v>
      </c>
      <c r="C1526" s="125">
        <v>49</v>
      </c>
      <c r="D1526" s="124" t="s">
        <v>2655</v>
      </c>
      <c r="E1526" s="126" t="s">
        <v>1227</v>
      </c>
      <c r="F1526" s="39" t="s">
        <v>1525</v>
      </c>
    </row>
    <row r="1527" spans="1:6" ht="21">
      <c r="A1527" s="36">
        <f t="shared" si="250"/>
        <v>7730</v>
      </c>
      <c r="B1527" s="36">
        <v>30</v>
      </c>
      <c r="C1527" s="125">
        <v>50</v>
      </c>
      <c r="D1527" s="124" t="s">
        <v>2656</v>
      </c>
      <c r="E1527" s="36" t="s">
        <v>88</v>
      </c>
      <c r="F1527" s="39" t="s">
        <v>1525</v>
      </c>
    </row>
    <row r="1528" spans="1:6" ht="21">
      <c r="A1528" s="36">
        <f t="shared" si="250"/>
        <v>7731</v>
      </c>
      <c r="B1528" s="36">
        <v>30</v>
      </c>
      <c r="C1528" s="125">
        <v>51</v>
      </c>
      <c r="D1528" s="124" t="s">
        <v>2657</v>
      </c>
      <c r="E1528" s="126" t="s">
        <v>1227</v>
      </c>
      <c r="F1528" s="39" t="s">
        <v>1525</v>
      </c>
    </row>
    <row r="1529" spans="1:6" ht="21">
      <c r="A1529" s="36">
        <f t="shared" si="250"/>
        <v>7732</v>
      </c>
      <c r="B1529" s="36">
        <v>30</v>
      </c>
      <c r="C1529" s="125">
        <v>52</v>
      </c>
      <c r="D1529" s="124" t="s">
        <v>2658</v>
      </c>
      <c r="E1529" s="36" t="s">
        <v>88</v>
      </c>
      <c r="F1529" s="39" t="s">
        <v>1525</v>
      </c>
    </row>
    <row r="1530" spans="1:6" ht="21">
      <c r="A1530" s="36">
        <f t="shared" si="250"/>
        <v>7733</v>
      </c>
      <c r="B1530" s="36">
        <v>30</v>
      </c>
      <c r="C1530" s="125">
        <v>53</v>
      </c>
      <c r="D1530" s="124" t="s">
        <v>2659</v>
      </c>
      <c r="E1530" s="126" t="s">
        <v>1227</v>
      </c>
      <c r="F1530" s="39" t="s">
        <v>1525</v>
      </c>
    </row>
    <row r="1531" spans="1:6" ht="21">
      <c r="A1531" s="36">
        <f t="shared" si="250"/>
        <v>7736</v>
      </c>
      <c r="B1531" s="36">
        <v>30</v>
      </c>
      <c r="C1531" s="125">
        <v>56</v>
      </c>
      <c r="D1531" s="124" t="s">
        <v>2660</v>
      </c>
      <c r="E1531" s="36" t="s">
        <v>88</v>
      </c>
      <c r="F1531" s="39" t="s">
        <v>1525</v>
      </c>
    </row>
    <row r="1532" spans="1:6" ht="21">
      <c r="A1532" s="36">
        <f t="shared" si="250"/>
        <v>7737</v>
      </c>
      <c r="B1532" s="36">
        <v>30</v>
      </c>
      <c r="C1532" s="125">
        <v>57</v>
      </c>
      <c r="D1532" s="124" t="s">
        <v>2661</v>
      </c>
      <c r="E1532" s="126" t="s">
        <v>1230</v>
      </c>
      <c r="F1532" s="39" t="s">
        <v>1525</v>
      </c>
    </row>
    <row r="1533" spans="1:6" ht="21">
      <c r="A1533" s="36">
        <f t="shared" si="250"/>
        <v>7738</v>
      </c>
      <c r="B1533" s="36">
        <v>30</v>
      </c>
      <c r="C1533" s="125">
        <v>58</v>
      </c>
      <c r="D1533" s="124" t="s">
        <v>2662</v>
      </c>
      <c r="E1533" s="36" t="s">
        <v>88</v>
      </c>
      <c r="F1533" s="39" t="s">
        <v>1525</v>
      </c>
    </row>
    <row r="1534" spans="1:6" ht="21">
      <c r="A1534" s="36">
        <f t="shared" si="250"/>
        <v>7739</v>
      </c>
      <c r="B1534" s="36">
        <v>30</v>
      </c>
      <c r="C1534" s="125">
        <v>59</v>
      </c>
      <c r="D1534" s="124" t="s">
        <v>2663</v>
      </c>
      <c r="E1534" s="126" t="s">
        <v>1230</v>
      </c>
      <c r="F1534" s="39" t="s">
        <v>1525</v>
      </c>
    </row>
    <row r="1535" spans="1:6" ht="21">
      <c r="A1535" s="36">
        <f t="shared" si="250"/>
        <v>7756</v>
      </c>
      <c r="B1535" s="36">
        <v>30</v>
      </c>
      <c r="C1535" s="125">
        <v>76</v>
      </c>
      <c r="D1535" s="124" t="s">
        <v>2664</v>
      </c>
      <c r="E1535" s="36" t="s">
        <v>88</v>
      </c>
      <c r="F1535" s="39" t="s">
        <v>1525</v>
      </c>
    </row>
    <row r="1536" spans="1:6" ht="21">
      <c r="A1536" s="36">
        <f t="shared" si="250"/>
        <v>7757</v>
      </c>
      <c r="B1536" s="36">
        <v>30</v>
      </c>
      <c r="C1536" s="125">
        <v>77</v>
      </c>
      <c r="D1536" s="124" t="s">
        <v>2665</v>
      </c>
      <c r="E1536" s="126" t="s">
        <v>1230</v>
      </c>
      <c r="F1536" s="39" t="s">
        <v>1525</v>
      </c>
    </row>
    <row r="1537" spans="1:6" ht="21">
      <c r="A1537" s="36">
        <f t="shared" si="250"/>
        <v>7808</v>
      </c>
      <c r="B1537" s="36">
        <v>30</v>
      </c>
      <c r="C1537" s="125">
        <v>128</v>
      </c>
      <c r="D1537" s="124" t="s">
        <v>2666</v>
      </c>
      <c r="E1537" s="36" t="s">
        <v>88</v>
      </c>
      <c r="F1537" s="39" t="s">
        <v>1525</v>
      </c>
    </row>
    <row r="1538" spans="1:6" ht="21">
      <c r="A1538" s="36">
        <f t="shared" si="250"/>
        <v>7809</v>
      </c>
      <c r="B1538" s="36">
        <v>30</v>
      </c>
      <c r="C1538" s="125">
        <v>129</v>
      </c>
      <c r="D1538" s="37" t="s">
        <v>2667</v>
      </c>
      <c r="E1538" s="36" t="s">
        <v>1230</v>
      </c>
      <c r="F1538" s="39" t="s">
        <v>1525</v>
      </c>
    </row>
    <row r="1539" spans="1:6" ht="21">
      <c r="A1539" s="36">
        <f t="shared" si="250"/>
        <v>7816</v>
      </c>
      <c r="B1539" s="36">
        <v>30</v>
      </c>
      <c r="C1539" s="125">
        <v>136</v>
      </c>
      <c r="D1539" s="37" t="s">
        <v>2668</v>
      </c>
      <c r="E1539" s="36" t="s">
        <v>88</v>
      </c>
      <c r="F1539" s="39" t="s">
        <v>1525</v>
      </c>
    </row>
    <row r="1540" spans="1:6" ht="21">
      <c r="A1540" s="36">
        <f t="shared" si="250"/>
        <v>7817</v>
      </c>
      <c r="B1540" s="36">
        <v>30</v>
      </c>
      <c r="C1540" s="125">
        <v>137</v>
      </c>
      <c r="D1540" s="37" t="s">
        <v>2669</v>
      </c>
      <c r="E1540" s="36" t="s">
        <v>1227</v>
      </c>
      <c r="F1540" s="39" t="s">
        <v>1525</v>
      </c>
    </row>
    <row r="1541" spans="1:6" ht="21">
      <c r="A1541" s="36">
        <f t="shared" si="250"/>
        <v>7824</v>
      </c>
      <c r="B1541" s="36">
        <v>30</v>
      </c>
      <c r="C1541" s="125">
        <v>144</v>
      </c>
      <c r="D1541" s="37" t="s">
        <v>2670</v>
      </c>
      <c r="E1541" s="36" t="s">
        <v>88</v>
      </c>
      <c r="F1541" s="39" t="s">
        <v>1525</v>
      </c>
    </row>
    <row r="1542" spans="1:6" ht="21">
      <c r="A1542" s="36">
        <f t="shared" si="250"/>
        <v>7825</v>
      </c>
      <c r="B1542" s="36">
        <v>30</v>
      </c>
      <c r="C1542" s="125">
        <v>145</v>
      </c>
      <c r="D1542" s="37" t="s">
        <v>2671</v>
      </c>
      <c r="E1542" s="36" t="s">
        <v>1227</v>
      </c>
      <c r="F1542" s="39" t="s">
        <v>1525</v>
      </c>
    </row>
    <row r="1543" spans="1:6" ht="21">
      <c r="A1543" s="36">
        <f t="shared" si="250"/>
        <v>7840</v>
      </c>
      <c r="B1543" s="36">
        <v>30</v>
      </c>
      <c r="C1543" s="125">
        <v>160</v>
      </c>
      <c r="D1543" s="37" t="s">
        <v>2672</v>
      </c>
      <c r="E1543" s="36" t="s">
        <v>88</v>
      </c>
      <c r="F1543" s="39" t="s">
        <v>1525</v>
      </c>
    </row>
    <row r="1544" spans="1:6" ht="21">
      <c r="A1544" s="36">
        <f t="shared" si="250"/>
        <v>7841</v>
      </c>
      <c r="B1544" s="36">
        <v>30</v>
      </c>
      <c r="C1544" s="125">
        <v>161</v>
      </c>
      <c r="D1544" s="37" t="s">
        <v>2673</v>
      </c>
      <c r="E1544" s="36" t="s">
        <v>501</v>
      </c>
      <c r="F1544" s="39" t="s">
        <v>1525</v>
      </c>
    </row>
    <row r="1545" spans="1:6" ht="21">
      <c r="A1545" s="36">
        <f t="shared" si="250"/>
        <v>7842</v>
      </c>
      <c r="B1545" s="36">
        <v>30</v>
      </c>
      <c r="C1545" s="125">
        <v>162</v>
      </c>
      <c r="D1545" s="37" t="s">
        <v>2674</v>
      </c>
      <c r="E1545" s="36" t="s">
        <v>88</v>
      </c>
      <c r="F1545" s="39" t="s">
        <v>1525</v>
      </c>
    </row>
    <row r="1546" spans="1:6" ht="21">
      <c r="A1546" s="36">
        <f t="shared" si="250"/>
        <v>7843</v>
      </c>
      <c r="B1546" s="36">
        <v>30</v>
      </c>
      <c r="C1546" s="125">
        <v>163</v>
      </c>
      <c r="D1546" s="37" t="s">
        <v>2675</v>
      </c>
      <c r="E1546" s="36" t="s">
        <v>501</v>
      </c>
      <c r="F1546" s="39" t="s">
        <v>1525</v>
      </c>
    </row>
    <row r="1547" spans="1:6" ht="21">
      <c r="A1547" s="36">
        <f t="shared" si="250"/>
        <v>7844</v>
      </c>
      <c r="B1547" s="36">
        <v>30</v>
      </c>
      <c r="C1547" s="125">
        <v>164</v>
      </c>
      <c r="D1547" s="37" t="s">
        <v>2676</v>
      </c>
      <c r="E1547" s="36" t="s">
        <v>88</v>
      </c>
      <c r="F1547" s="39" t="s">
        <v>1525</v>
      </c>
    </row>
    <row r="1548" spans="1:6" ht="21">
      <c r="A1548" s="36">
        <f t="shared" si="250"/>
        <v>7845</v>
      </c>
      <c r="B1548" s="36">
        <v>30</v>
      </c>
      <c r="C1548" s="125">
        <v>165</v>
      </c>
      <c r="D1548" s="37" t="s">
        <v>2677</v>
      </c>
      <c r="E1548" s="36" t="s">
        <v>501</v>
      </c>
      <c r="F1548" s="39" t="s">
        <v>1525</v>
      </c>
    </row>
    <row r="1549" spans="1:6" ht="21">
      <c r="A1549" s="36">
        <f t="shared" si="250"/>
        <v>7846</v>
      </c>
      <c r="B1549" s="36">
        <v>30</v>
      </c>
      <c r="C1549" s="125">
        <v>166</v>
      </c>
      <c r="D1549" s="37" t="s">
        <v>2678</v>
      </c>
      <c r="E1549" s="36" t="s">
        <v>88</v>
      </c>
      <c r="F1549" s="39" t="s">
        <v>1525</v>
      </c>
    </row>
    <row r="1550" spans="1:6" ht="21">
      <c r="A1550" s="36">
        <f t="shared" si="250"/>
        <v>7847</v>
      </c>
      <c r="B1550" s="36">
        <v>30</v>
      </c>
      <c r="C1550" s="125">
        <v>167</v>
      </c>
      <c r="D1550" s="37" t="s">
        <v>2679</v>
      </c>
      <c r="E1550" s="36" t="s">
        <v>1311</v>
      </c>
      <c r="F1550" s="39" t="s">
        <v>1525</v>
      </c>
    </row>
    <row r="1551" spans="1:6" ht="21">
      <c r="A1551" s="36">
        <f t="shared" si="250"/>
        <v>7848</v>
      </c>
      <c r="B1551" s="36">
        <v>30</v>
      </c>
      <c r="C1551" s="125">
        <v>168</v>
      </c>
      <c r="D1551" s="37" t="s">
        <v>2680</v>
      </c>
      <c r="E1551" s="36" t="s">
        <v>88</v>
      </c>
      <c r="F1551" s="39" t="s">
        <v>1525</v>
      </c>
    </row>
    <row r="1552" spans="1:6" ht="21">
      <c r="A1552" s="36">
        <f t="shared" si="250"/>
        <v>7849</v>
      </c>
      <c r="B1552" s="36">
        <v>30</v>
      </c>
      <c r="C1552" s="125">
        <v>169</v>
      </c>
      <c r="D1552" s="37" t="s">
        <v>2681</v>
      </c>
      <c r="E1552" s="36" t="s">
        <v>1311</v>
      </c>
      <c r="F1552" s="39" t="s">
        <v>1525</v>
      </c>
    </row>
    <row r="1553" spans="1:6" ht="21">
      <c r="A1553" s="36">
        <f t="shared" si="250"/>
        <v>7850</v>
      </c>
      <c r="B1553" s="36">
        <v>30</v>
      </c>
      <c r="C1553" s="36">
        <v>170</v>
      </c>
      <c r="D1553" s="37" t="s">
        <v>2682</v>
      </c>
      <c r="E1553" s="36" t="s">
        <v>88</v>
      </c>
      <c r="F1553" s="39" t="s">
        <v>1525</v>
      </c>
    </row>
    <row r="1554" spans="1:6" ht="21">
      <c r="A1554" s="36">
        <f t="shared" si="250"/>
        <v>7851</v>
      </c>
      <c r="B1554" s="36">
        <v>30</v>
      </c>
      <c r="C1554" s="36">
        <v>171</v>
      </c>
      <c r="D1554" s="37" t="s">
        <v>2683</v>
      </c>
      <c r="E1554" s="36" t="s">
        <v>1311</v>
      </c>
      <c r="F1554" s="39" t="s">
        <v>1525</v>
      </c>
    </row>
    <row r="1555" spans="1:6" ht="21">
      <c r="A1555" s="36">
        <f t="shared" si="250"/>
        <v>7852</v>
      </c>
      <c r="B1555" s="36">
        <v>30</v>
      </c>
      <c r="C1555" s="36">
        <v>172</v>
      </c>
      <c r="D1555" s="37" t="s">
        <v>2684</v>
      </c>
      <c r="E1555" s="36" t="s">
        <v>88</v>
      </c>
      <c r="F1555" s="39" t="s">
        <v>1525</v>
      </c>
    </row>
    <row r="1556" spans="1:6" ht="21">
      <c r="A1556" s="36">
        <f t="shared" si="250"/>
        <v>7853</v>
      </c>
      <c r="B1556" s="36">
        <v>30</v>
      </c>
      <c r="C1556" s="36">
        <v>173</v>
      </c>
      <c r="D1556" s="37" t="s">
        <v>2685</v>
      </c>
      <c r="E1556" s="36" t="s">
        <v>501</v>
      </c>
      <c r="F1556" s="39" t="s">
        <v>1525</v>
      </c>
    </row>
    <row r="1557" spans="1:6" ht="21">
      <c r="A1557" s="36">
        <f t="shared" si="250"/>
        <v>7854</v>
      </c>
      <c r="B1557" s="36">
        <v>30</v>
      </c>
      <c r="C1557" s="36">
        <v>174</v>
      </c>
      <c r="D1557" s="37" t="s">
        <v>2686</v>
      </c>
      <c r="E1557" s="36" t="s">
        <v>88</v>
      </c>
      <c r="F1557" s="39" t="s">
        <v>1525</v>
      </c>
    </row>
    <row r="1558" spans="1:6" ht="21">
      <c r="A1558" s="36">
        <f t="shared" ref="A1558:A1621" si="251">B1558*256+C1558</f>
        <v>7855</v>
      </c>
      <c r="B1558" s="36">
        <v>30</v>
      </c>
      <c r="C1558" s="36">
        <v>175</v>
      </c>
      <c r="D1558" s="37" t="s">
        <v>2687</v>
      </c>
      <c r="E1558" s="36" t="s">
        <v>501</v>
      </c>
      <c r="F1558" s="39" t="s">
        <v>1525</v>
      </c>
    </row>
    <row r="1559" spans="1:6" ht="21">
      <c r="A1559" s="36">
        <f t="shared" si="251"/>
        <v>7856</v>
      </c>
      <c r="B1559" s="36">
        <v>30</v>
      </c>
      <c r="C1559" s="36">
        <v>176</v>
      </c>
      <c r="D1559" s="37" t="s">
        <v>2688</v>
      </c>
      <c r="E1559" s="36" t="s">
        <v>88</v>
      </c>
      <c r="F1559" s="39" t="s">
        <v>1525</v>
      </c>
    </row>
    <row r="1560" spans="1:6" ht="21">
      <c r="A1560" s="36">
        <f t="shared" si="251"/>
        <v>7857</v>
      </c>
      <c r="B1560" s="36">
        <v>30</v>
      </c>
      <c r="C1560" s="36">
        <v>177</v>
      </c>
      <c r="D1560" s="37" t="s">
        <v>2689</v>
      </c>
      <c r="E1560" s="36" t="s">
        <v>501</v>
      </c>
      <c r="F1560" s="39" t="s">
        <v>1525</v>
      </c>
    </row>
    <row r="1561" spans="1:6" ht="21">
      <c r="A1561" s="36">
        <f t="shared" si="251"/>
        <v>7858</v>
      </c>
      <c r="B1561" s="36">
        <v>30</v>
      </c>
      <c r="C1561" s="36">
        <v>178</v>
      </c>
      <c r="D1561" s="37" t="s">
        <v>2690</v>
      </c>
      <c r="E1561" s="36" t="s">
        <v>88</v>
      </c>
      <c r="F1561" s="39" t="s">
        <v>1525</v>
      </c>
    </row>
    <row r="1562" spans="1:6" ht="21">
      <c r="A1562" s="36">
        <f t="shared" si="251"/>
        <v>7859</v>
      </c>
      <c r="B1562" s="36">
        <v>30</v>
      </c>
      <c r="C1562" s="36">
        <v>179</v>
      </c>
      <c r="D1562" s="37" t="s">
        <v>2691</v>
      </c>
      <c r="E1562" s="36" t="s">
        <v>501</v>
      </c>
      <c r="F1562" s="39" t="s">
        <v>1525</v>
      </c>
    </row>
    <row r="1563" spans="1:6" ht="21">
      <c r="A1563" s="36">
        <f t="shared" si="251"/>
        <v>7860</v>
      </c>
      <c r="B1563" s="36">
        <v>30</v>
      </c>
      <c r="C1563" s="36">
        <v>180</v>
      </c>
      <c r="D1563" s="37" t="s">
        <v>2692</v>
      </c>
      <c r="E1563" s="36" t="s">
        <v>88</v>
      </c>
      <c r="F1563" s="39" t="s">
        <v>1525</v>
      </c>
    </row>
    <row r="1564" spans="1:6" ht="21">
      <c r="A1564" s="36">
        <f t="shared" si="251"/>
        <v>7861</v>
      </c>
      <c r="B1564" s="36">
        <v>30</v>
      </c>
      <c r="C1564" s="36">
        <v>181</v>
      </c>
      <c r="D1564" s="37" t="s">
        <v>2693</v>
      </c>
      <c r="E1564" s="36" t="s">
        <v>88</v>
      </c>
      <c r="F1564" s="39" t="s">
        <v>1525</v>
      </c>
    </row>
    <row r="1565" spans="1:6" ht="21">
      <c r="A1565" s="36">
        <f t="shared" si="251"/>
        <v>7862</v>
      </c>
      <c r="B1565" s="36">
        <v>30</v>
      </c>
      <c r="C1565" s="36">
        <v>182</v>
      </c>
      <c r="D1565" s="37" t="s">
        <v>2694</v>
      </c>
      <c r="E1565" s="36" t="s">
        <v>88</v>
      </c>
      <c r="F1565" s="39" t="s">
        <v>1525</v>
      </c>
    </row>
    <row r="1566" spans="1:6" ht="21">
      <c r="A1566" s="36">
        <f t="shared" si="251"/>
        <v>7863</v>
      </c>
      <c r="B1566" s="36">
        <v>30</v>
      </c>
      <c r="C1566" s="36">
        <v>183</v>
      </c>
      <c r="D1566" s="37" t="s">
        <v>2695</v>
      </c>
      <c r="E1566" s="36" t="s">
        <v>1230</v>
      </c>
      <c r="F1566" s="39" t="s">
        <v>1525</v>
      </c>
    </row>
    <row r="1567" spans="1:6" ht="21">
      <c r="A1567" s="36">
        <f t="shared" si="251"/>
        <v>7864</v>
      </c>
      <c r="B1567" s="36">
        <v>30</v>
      </c>
      <c r="C1567" s="36">
        <v>184</v>
      </c>
      <c r="D1567" s="37" t="s">
        <v>2696</v>
      </c>
      <c r="E1567" s="36" t="s">
        <v>88</v>
      </c>
      <c r="F1567" s="39" t="s">
        <v>1525</v>
      </c>
    </row>
    <row r="1568" spans="1:6" ht="21">
      <c r="A1568" s="36">
        <f t="shared" si="251"/>
        <v>7865</v>
      </c>
      <c r="B1568" s="36">
        <v>30</v>
      </c>
      <c r="C1568" s="36">
        <v>185</v>
      </c>
      <c r="D1568" s="37" t="s">
        <v>2697</v>
      </c>
      <c r="E1568" s="36" t="s">
        <v>1230</v>
      </c>
      <c r="F1568" s="39" t="s">
        <v>1525</v>
      </c>
    </row>
    <row r="1569" spans="1:6" ht="21">
      <c r="A1569" s="36">
        <f t="shared" si="251"/>
        <v>7866</v>
      </c>
      <c r="B1569" s="36">
        <v>30</v>
      </c>
      <c r="C1569" s="36">
        <v>186</v>
      </c>
      <c r="D1569" s="37" t="s">
        <v>2698</v>
      </c>
      <c r="E1569" s="36" t="s">
        <v>88</v>
      </c>
      <c r="F1569" s="39" t="s">
        <v>1525</v>
      </c>
    </row>
    <row r="1570" spans="1:6" ht="21">
      <c r="A1570" s="36">
        <f t="shared" si="251"/>
        <v>7867</v>
      </c>
      <c r="B1570" s="36">
        <v>30</v>
      </c>
      <c r="C1570" s="36">
        <v>187</v>
      </c>
      <c r="D1570" s="37" t="s">
        <v>2699</v>
      </c>
      <c r="E1570" s="36" t="s">
        <v>1230</v>
      </c>
      <c r="F1570" s="39" t="s">
        <v>1525</v>
      </c>
    </row>
    <row r="1571" spans="1:6" ht="21">
      <c r="A1571" s="36">
        <f t="shared" si="251"/>
        <v>7868</v>
      </c>
      <c r="B1571" s="36">
        <v>30</v>
      </c>
      <c r="C1571" s="36">
        <v>188</v>
      </c>
      <c r="D1571" s="37" t="s">
        <v>2700</v>
      </c>
      <c r="E1571" s="36" t="s">
        <v>88</v>
      </c>
      <c r="F1571" s="39" t="s">
        <v>1525</v>
      </c>
    </row>
    <row r="1572" spans="1:6" ht="21">
      <c r="A1572" s="36">
        <f t="shared" si="251"/>
        <v>7869</v>
      </c>
      <c r="B1572" s="36">
        <v>30</v>
      </c>
      <c r="C1572" s="36">
        <v>189</v>
      </c>
      <c r="D1572" s="37" t="s">
        <v>2701</v>
      </c>
      <c r="E1572" s="36" t="s">
        <v>1230</v>
      </c>
      <c r="F1572" s="39" t="s">
        <v>1525</v>
      </c>
    </row>
    <row r="1573" spans="1:6" ht="21">
      <c r="A1573" s="36">
        <f t="shared" si="251"/>
        <v>7870</v>
      </c>
      <c r="B1573" s="36">
        <v>30</v>
      </c>
      <c r="C1573" s="36">
        <v>190</v>
      </c>
      <c r="D1573" s="37" t="s">
        <v>2702</v>
      </c>
      <c r="E1573" s="36" t="s">
        <v>88</v>
      </c>
      <c r="F1573" s="39" t="s">
        <v>1525</v>
      </c>
    </row>
    <row r="1574" spans="1:6" ht="21">
      <c r="A1574" s="36">
        <f t="shared" si="251"/>
        <v>7871</v>
      </c>
      <c r="B1574" s="36">
        <v>30</v>
      </c>
      <c r="C1574" s="36">
        <v>191</v>
      </c>
      <c r="D1574" s="37" t="s">
        <v>2703</v>
      </c>
      <c r="E1574" s="36" t="s">
        <v>1227</v>
      </c>
      <c r="F1574" s="39" t="s">
        <v>1525</v>
      </c>
    </row>
    <row r="1575" spans="1:6" ht="21">
      <c r="A1575" s="36">
        <f t="shared" si="251"/>
        <v>7884</v>
      </c>
      <c r="B1575" s="36">
        <v>30</v>
      </c>
      <c r="C1575" s="36">
        <v>204</v>
      </c>
      <c r="D1575" s="37" t="s">
        <v>2704</v>
      </c>
      <c r="E1575" s="36" t="s">
        <v>88</v>
      </c>
      <c r="F1575" s="39" t="s">
        <v>1525</v>
      </c>
    </row>
    <row r="1576" spans="1:6" ht="21">
      <c r="A1576" s="36">
        <f t="shared" si="251"/>
        <v>7885</v>
      </c>
      <c r="B1576" s="36">
        <v>30</v>
      </c>
      <c r="C1576" s="36">
        <v>205</v>
      </c>
      <c r="D1576" s="37" t="s">
        <v>2705</v>
      </c>
      <c r="E1576" s="36" t="s">
        <v>1227</v>
      </c>
      <c r="F1576" s="39" t="s">
        <v>1525</v>
      </c>
    </row>
    <row r="1577" spans="1:6" ht="21">
      <c r="A1577" s="36">
        <f t="shared" si="251"/>
        <v>7886</v>
      </c>
      <c r="B1577" s="36">
        <v>30</v>
      </c>
      <c r="C1577" s="36">
        <v>206</v>
      </c>
      <c r="D1577" s="37" t="s">
        <v>2706</v>
      </c>
      <c r="E1577" s="36" t="s">
        <v>88</v>
      </c>
      <c r="F1577" s="39" t="s">
        <v>1525</v>
      </c>
    </row>
    <row r="1578" spans="1:6" ht="21">
      <c r="A1578" s="36">
        <f t="shared" si="251"/>
        <v>7887</v>
      </c>
      <c r="B1578" s="36">
        <v>30</v>
      </c>
      <c r="C1578" s="36">
        <v>207</v>
      </c>
      <c r="D1578" s="37" t="s">
        <v>2707</v>
      </c>
      <c r="E1578" s="36" t="s">
        <v>1227</v>
      </c>
      <c r="F1578" s="39" t="s">
        <v>1525</v>
      </c>
    </row>
    <row r="1579" spans="1:6" ht="21">
      <c r="A1579" s="36">
        <f t="shared" si="251"/>
        <v>7888</v>
      </c>
      <c r="B1579" s="36">
        <v>30</v>
      </c>
      <c r="C1579" s="36">
        <v>208</v>
      </c>
      <c r="D1579" s="37" t="s">
        <v>2708</v>
      </c>
      <c r="E1579" s="36" t="s">
        <v>88</v>
      </c>
      <c r="F1579" s="39" t="s">
        <v>1525</v>
      </c>
    </row>
    <row r="1580" spans="1:6" ht="21">
      <c r="A1580" s="36">
        <f t="shared" si="251"/>
        <v>7889</v>
      </c>
      <c r="B1580" s="36">
        <v>30</v>
      </c>
      <c r="C1580" s="36">
        <v>209</v>
      </c>
      <c r="D1580" s="37" t="s">
        <v>2709</v>
      </c>
      <c r="E1580" s="36" t="s">
        <v>1227</v>
      </c>
      <c r="F1580" s="39" t="s">
        <v>1525</v>
      </c>
    </row>
    <row r="1581" spans="1:6" ht="21">
      <c r="A1581" s="36">
        <f t="shared" si="251"/>
        <v>7890</v>
      </c>
      <c r="B1581" s="36">
        <v>30</v>
      </c>
      <c r="C1581" s="36">
        <v>210</v>
      </c>
      <c r="D1581" s="37" t="s">
        <v>2710</v>
      </c>
      <c r="E1581" s="36" t="s">
        <v>88</v>
      </c>
      <c r="F1581" s="39" t="s">
        <v>1525</v>
      </c>
    </row>
    <row r="1582" spans="1:6" ht="21">
      <c r="A1582" s="36">
        <f t="shared" si="251"/>
        <v>7891</v>
      </c>
      <c r="B1582" s="36">
        <v>30</v>
      </c>
      <c r="C1582" s="36">
        <v>211</v>
      </c>
      <c r="D1582" s="37" t="s">
        <v>2711</v>
      </c>
      <c r="E1582" s="36" t="s">
        <v>1227</v>
      </c>
      <c r="F1582" s="39" t="s">
        <v>1525</v>
      </c>
    </row>
    <row r="1583" spans="1:6" ht="21">
      <c r="A1583" s="36">
        <f t="shared" si="251"/>
        <v>7892</v>
      </c>
      <c r="B1583" s="36">
        <v>30</v>
      </c>
      <c r="C1583" s="36">
        <v>212</v>
      </c>
      <c r="D1583" s="37" t="s">
        <v>2712</v>
      </c>
      <c r="E1583" s="36" t="s">
        <v>88</v>
      </c>
      <c r="F1583" s="39" t="s">
        <v>1525</v>
      </c>
    </row>
    <row r="1584" spans="1:6" ht="21">
      <c r="A1584" s="36">
        <f t="shared" si="251"/>
        <v>7893</v>
      </c>
      <c r="B1584" s="36">
        <v>30</v>
      </c>
      <c r="C1584" s="36">
        <v>213</v>
      </c>
      <c r="D1584" s="37" t="s">
        <v>2713</v>
      </c>
      <c r="E1584" s="36" t="s">
        <v>1227</v>
      </c>
      <c r="F1584" s="39" t="s">
        <v>1525</v>
      </c>
    </row>
    <row r="1585" spans="1:6" ht="21">
      <c r="A1585" s="36">
        <f t="shared" si="251"/>
        <v>7894</v>
      </c>
      <c r="B1585" s="36">
        <v>30</v>
      </c>
      <c r="C1585" s="36">
        <v>214</v>
      </c>
      <c r="D1585" s="37" t="s">
        <v>2714</v>
      </c>
      <c r="E1585" s="36" t="s">
        <v>88</v>
      </c>
      <c r="F1585" s="39" t="s">
        <v>1525</v>
      </c>
    </row>
    <row r="1586" spans="1:6" ht="21">
      <c r="A1586" s="36">
        <f t="shared" si="251"/>
        <v>7895</v>
      </c>
      <c r="B1586" s="36">
        <v>30</v>
      </c>
      <c r="C1586" s="36">
        <v>215</v>
      </c>
      <c r="D1586" s="37" t="s">
        <v>2715</v>
      </c>
      <c r="E1586" s="36" t="s">
        <v>1227</v>
      </c>
      <c r="F1586" s="39" t="s">
        <v>1525</v>
      </c>
    </row>
    <row r="1587" spans="1:6" ht="21">
      <c r="A1587" s="36">
        <f t="shared" si="251"/>
        <v>7896</v>
      </c>
      <c r="B1587" s="36">
        <v>30</v>
      </c>
      <c r="C1587" s="36">
        <v>216</v>
      </c>
      <c r="D1587" s="37" t="s">
        <v>2716</v>
      </c>
      <c r="E1587" s="36" t="s">
        <v>88</v>
      </c>
      <c r="F1587" s="39" t="s">
        <v>1525</v>
      </c>
    </row>
    <row r="1588" spans="1:6" ht="21">
      <c r="A1588" s="36">
        <f t="shared" si="251"/>
        <v>7897</v>
      </c>
      <c r="B1588" s="36">
        <v>30</v>
      </c>
      <c r="C1588" s="36">
        <v>217</v>
      </c>
      <c r="D1588" s="37" t="s">
        <v>2717</v>
      </c>
      <c r="E1588" s="36" t="s">
        <v>501</v>
      </c>
      <c r="F1588" s="39" t="s">
        <v>1525</v>
      </c>
    </row>
    <row r="1589" spans="1:6" ht="21">
      <c r="A1589" s="36">
        <f t="shared" si="251"/>
        <v>7898</v>
      </c>
      <c r="B1589" s="36">
        <v>30</v>
      </c>
      <c r="C1589" s="36">
        <v>218</v>
      </c>
      <c r="D1589" s="37" t="s">
        <v>2718</v>
      </c>
      <c r="E1589" s="36" t="s">
        <v>88</v>
      </c>
      <c r="F1589" s="39" t="s">
        <v>1525</v>
      </c>
    </row>
    <row r="1590" spans="1:6" ht="21">
      <c r="A1590" s="36">
        <f t="shared" si="251"/>
        <v>7899</v>
      </c>
      <c r="B1590" s="36">
        <v>30</v>
      </c>
      <c r="C1590" s="36">
        <v>219</v>
      </c>
      <c r="D1590" s="37" t="s">
        <v>2719</v>
      </c>
      <c r="E1590" s="36" t="s">
        <v>1311</v>
      </c>
      <c r="F1590" s="39" t="s">
        <v>1525</v>
      </c>
    </row>
    <row r="1591" spans="1:6" ht="21">
      <c r="A1591" s="36">
        <f t="shared" si="251"/>
        <v>7900</v>
      </c>
      <c r="B1591" s="36">
        <v>30</v>
      </c>
      <c r="C1591" s="36">
        <v>220</v>
      </c>
      <c r="D1591" s="37" t="s">
        <v>2720</v>
      </c>
      <c r="E1591" s="36" t="s">
        <v>88</v>
      </c>
      <c r="F1591" s="39" t="s">
        <v>1525</v>
      </c>
    </row>
    <row r="1592" spans="1:6" ht="21">
      <c r="A1592" s="36">
        <f t="shared" si="251"/>
        <v>7901</v>
      </c>
      <c r="B1592" s="36">
        <v>30</v>
      </c>
      <c r="C1592" s="36">
        <v>221</v>
      </c>
      <c r="D1592" s="37" t="s">
        <v>2721</v>
      </c>
      <c r="E1592" s="36" t="s">
        <v>501</v>
      </c>
      <c r="F1592" s="39" t="s">
        <v>1525</v>
      </c>
    </row>
    <row r="1593" spans="1:6" ht="21">
      <c r="A1593" s="36">
        <f t="shared" si="251"/>
        <v>7902</v>
      </c>
      <c r="B1593" s="36">
        <v>30</v>
      </c>
      <c r="C1593" s="36">
        <v>222</v>
      </c>
      <c r="D1593" s="37" t="s">
        <v>2722</v>
      </c>
      <c r="E1593" s="36" t="s">
        <v>88</v>
      </c>
      <c r="F1593" s="39" t="s">
        <v>1525</v>
      </c>
    </row>
    <row r="1594" spans="1:6" ht="21">
      <c r="A1594" s="36">
        <f t="shared" si="251"/>
        <v>7903</v>
      </c>
      <c r="B1594" s="36">
        <v>30</v>
      </c>
      <c r="C1594" s="36">
        <v>223</v>
      </c>
      <c r="D1594" s="37" t="s">
        <v>2723</v>
      </c>
      <c r="E1594" s="36" t="s">
        <v>1227</v>
      </c>
      <c r="F1594" s="39" t="s">
        <v>1525</v>
      </c>
    </row>
    <row r="1595" spans="1:6" ht="21">
      <c r="A1595" s="36">
        <f t="shared" si="251"/>
        <v>7904</v>
      </c>
      <c r="B1595" s="36">
        <v>30</v>
      </c>
      <c r="C1595" s="36">
        <v>224</v>
      </c>
      <c r="D1595" s="37" t="s">
        <v>2724</v>
      </c>
      <c r="E1595" s="36" t="s">
        <v>88</v>
      </c>
      <c r="F1595" s="39" t="s">
        <v>1525</v>
      </c>
    </row>
    <row r="1596" spans="1:6" ht="21">
      <c r="A1596" s="36">
        <f t="shared" si="251"/>
        <v>7905</v>
      </c>
      <c r="B1596" s="36">
        <v>30</v>
      </c>
      <c r="C1596" s="36">
        <v>225</v>
      </c>
      <c r="D1596" s="37" t="s">
        <v>2725</v>
      </c>
      <c r="E1596" s="36" t="s">
        <v>1227</v>
      </c>
      <c r="F1596" s="39" t="s">
        <v>1525</v>
      </c>
    </row>
    <row r="1597" spans="1:6" ht="21">
      <c r="A1597" s="36">
        <f t="shared" si="251"/>
        <v>7906</v>
      </c>
      <c r="B1597" s="36">
        <v>30</v>
      </c>
      <c r="C1597" s="36">
        <v>226</v>
      </c>
      <c r="D1597" s="37" t="s">
        <v>2726</v>
      </c>
      <c r="E1597" s="36" t="s">
        <v>88</v>
      </c>
      <c r="F1597" s="39" t="s">
        <v>1525</v>
      </c>
    </row>
    <row r="1598" spans="1:6" ht="21">
      <c r="A1598" s="36">
        <f t="shared" si="251"/>
        <v>7907</v>
      </c>
      <c r="B1598" s="36">
        <v>30</v>
      </c>
      <c r="C1598" s="36">
        <v>227</v>
      </c>
      <c r="D1598" s="37" t="s">
        <v>2727</v>
      </c>
      <c r="E1598" s="36" t="s">
        <v>1230</v>
      </c>
      <c r="F1598" s="39" t="s">
        <v>1525</v>
      </c>
    </row>
    <row r="1599" spans="1:6" ht="21">
      <c r="A1599" s="36">
        <f t="shared" si="251"/>
        <v>7908</v>
      </c>
      <c r="B1599" s="36">
        <v>30</v>
      </c>
      <c r="C1599" s="36">
        <v>228</v>
      </c>
      <c r="D1599" s="37" t="s">
        <v>2728</v>
      </c>
      <c r="E1599" s="36" t="s">
        <v>88</v>
      </c>
      <c r="F1599" s="39" t="s">
        <v>1525</v>
      </c>
    </row>
    <row r="1600" spans="1:6" ht="21">
      <c r="A1600" s="36">
        <f t="shared" si="251"/>
        <v>7909</v>
      </c>
      <c r="B1600" s="36">
        <v>30</v>
      </c>
      <c r="C1600" s="36">
        <v>229</v>
      </c>
      <c r="D1600" s="37" t="s">
        <v>2729</v>
      </c>
      <c r="E1600" s="36" t="s">
        <v>1230</v>
      </c>
      <c r="F1600" s="39" t="s">
        <v>1525</v>
      </c>
    </row>
    <row r="1601" spans="1:6" ht="21">
      <c r="A1601" s="127">
        <f t="shared" si="251"/>
        <v>7936</v>
      </c>
      <c r="B1601" s="127">
        <v>31</v>
      </c>
      <c r="C1601" s="127">
        <v>0</v>
      </c>
      <c r="D1601" s="128" t="s">
        <v>2730</v>
      </c>
      <c r="E1601" s="129" t="s">
        <v>88</v>
      </c>
      <c r="F1601" s="130" t="s">
        <v>1947</v>
      </c>
    </row>
    <row r="1602" spans="1:6" ht="21">
      <c r="A1602" s="127">
        <f t="shared" si="251"/>
        <v>7937</v>
      </c>
      <c r="B1602" s="127">
        <v>31</v>
      </c>
      <c r="C1602" s="127">
        <f>C1601+1</f>
        <v>1</v>
      </c>
      <c r="D1602" s="128" t="s">
        <v>2731</v>
      </c>
      <c r="E1602" s="129" t="s">
        <v>88</v>
      </c>
      <c r="F1602" s="130" t="s">
        <v>2103</v>
      </c>
    </row>
    <row r="1603" spans="1:6" ht="21">
      <c r="A1603" s="127">
        <f t="shared" si="251"/>
        <v>7938</v>
      </c>
      <c r="B1603" s="127">
        <v>31</v>
      </c>
      <c r="C1603" s="127">
        <f t="shared" ref="C1603:C1605" si="252">C1602+1</f>
        <v>2</v>
      </c>
      <c r="D1603" s="128" t="s">
        <v>2732</v>
      </c>
      <c r="E1603" s="129" t="s">
        <v>88</v>
      </c>
      <c r="F1603" s="130" t="s">
        <v>1947</v>
      </c>
    </row>
    <row r="1604" spans="1:6" ht="21">
      <c r="A1604" s="127">
        <f t="shared" si="251"/>
        <v>7939</v>
      </c>
      <c r="B1604" s="127">
        <v>31</v>
      </c>
      <c r="C1604" s="127">
        <f t="shared" si="252"/>
        <v>3</v>
      </c>
      <c r="D1604" s="128" t="s">
        <v>2733</v>
      </c>
      <c r="E1604" s="129" t="s">
        <v>88</v>
      </c>
      <c r="F1604" s="130" t="s">
        <v>1947</v>
      </c>
    </row>
    <row r="1605" spans="1:6" ht="21">
      <c r="A1605" s="127">
        <f t="shared" si="251"/>
        <v>7940</v>
      </c>
      <c r="B1605" s="127">
        <v>31</v>
      </c>
      <c r="C1605" s="127">
        <f t="shared" si="252"/>
        <v>4</v>
      </c>
      <c r="D1605" s="128" t="s">
        <v>2734</v>
      </c>
      <c r="E1605" s="129" t="s">
        <v>88</v>
      </c>
      <c r="F1605" s="130" t="s">
        <v>1947</v>
      </c>
    </row>
    <row r="1606" spans="1:6" ht="21">
      <c r="A1606" s="127">
        <f t="shared" si="251"/>
        <v>7941</v>
      </c>
      <c r="B1606" s="127">
        <v>31</v>
      </c>
      <c r="C1606" s="127">
        <v>5</v>
      </c>
      <c r="D1606" s="128" t="s">
        <v>2735</v>
      </c>
      <c r="E1606" s="129" t="s">
        <v>88</v>
      </c>
      <c r="F1606" s="127" t="s">
        <v>2103</v>
      </c>
    </row>
    <row r="1607" spans="1:6" ht="21">
      <c r="A1607" s="127">
        <f t="shared" si="251"/>
        <v>7942</v>
      </c>
      <c r="B1607" s="127">
        <v>31</v>
      </c>
      <c r="C1607" s="127">
        <v>6</v>
      </c>
      <c r="D1607" s="128" t="s">
        <v>2736</v>
      </c>
      <c r="E1607" s="129" t="s">
        <v>88</v>
      </c>
      <c r="F1607" s="130" t="s">
        <v>1525</v>
      </c>
    </row>
    <row r="1608" spans="1:6" ht="21">
      <c r="A1608" s="131">
        <f t="shared" si="251"/>
        <v>8192</v>
      </c>
      <c r="B1608" s="131">
        <v>32</v>
      </c>
      <c r="C1608" s="131">
        <v>0</v>
      </c>
      <c r="D1608" s="132" t="s">
        <v>2737</v>
      </c>
      <c r="E1608" s="131" t="s">
        <v>88</v>
      </c>
      <c r="F1608" s="133" t="s">
        <v>1522</v>
      </c>
    </row>
    <row r="1609" spans="1:6" ht="21">
      <c r="A1609" s="131">
        <f t="shared" si="251"/>
        <v>8193</v>
      </c>
      <c r="B1609" s="131">
        <v>32</v>
      </c>
      <c r="C1609" s="131">
        <f>C1608+1</f>
        <v>1</v>
      </c>
      <c r="D1609" s="132" t="s">
        <v>2738</v>
      </c>
      <c r="E1609" s="134" t="s">
        <v>1259</v>
      </c>
      <c r="F1609" s="133" t="s">
        <v>1532</v>
      </c>
    </row>
    <row r="1610" spans="1:6" ht="21">
      <c r="A1610" s="131">
        <f t="shared" si="251"/>
        <v>8194</v>
      </c>
      <c r="B1610" s="131">
        <v>32</v>
      </c>
      <c r="C1610" s="131">
        <f>C1609+1</f>
        <v>2</v>
      </c>
      <c r="D1610" s="132" t="s">
        <v>2739</v>
      </c>
      <c r="E1610" s="134" t="s">
        <v>1230</v>
      </c>
      <c r="F1610" s="133" t="s">
        <v>1525</v>
      </c>
    </row>
    <row r="1611" spans="1:6" ht="21">
      <c r="A1611" s="131">
        <f t="shared" si="251"/>
        <v>8195</v>
      </c>
      <c r="B1611" s="131">
        <v>32</v>
      </c>
      <c r="C1611" s="131">
        <f>C1610+1</f>
        <v>3</v>
      </c>
      <c r="D1611" s="132" t="s">
        <v>2740</v>
      </c>
      <c r="E1611" s="134" t="s">
        <v>1259</v>
      </c>
      <c r="F1611" s="133" t="s">
        <v>1532</v>
      </c>
    </row>
    <row r="1612" spans="1:6" ht="21">
      <c r="A1612" s="131">
        <f t="shared" si="251"/>
        <v>8196</v>
      </c>
      <c r="B1612" s="131">
        <v>32</v>
      </c>
      <c r="C1612" s="131">
        <f>C1611+1</f>
        <v>4</v>
      </c>
      <c r="D1612" s="132" t="s">
        <v>2741</v>
      </c>
      <c r="E1612" s="134" t="s">
        <v>1230</v>
      </c>
      <c r="F1612" s="133" t="s">
        <v>1525</v>
      </c>
    </row>
    <row r="1613" spans="1:6" ht="21">
      <c r="A1613" s="131">
        <f t="shared" si="251"/>
        <v>8224</v>
      </c>
      <c r="B1613" s="131">
        <v>32</v>
      </c>
      <c r="C1613" s="131">
        <v>32</v>
      </c>
      <c r="D1613" s="132" t="s">
        <v>2742</v>
      </c>
      <c r="E1613" s="134" t="s">
        <v>88</v>
      </c>
      <c r="F1613" s="133" t="s">
        <v>1522</v>
      </c>
    </row>
    <row r="1614" spans="1:6" ht="21">
      <c r="A1614" s="135">
        <f t="shared" si="251"/>
        <v>8448</v>
      </c>
      <c r="B1614" s="135">
        <v>33</v>
      </c>
      <c r="C1614" s="135">
        <v>0</v>
      </c>
      <c r="D1614" s="136" t="s">
        <v>2743</v>
      </c>
      <c r="E1614" s="137" t="s">
        <v>88</v>
      </c>
      <c r="F1614" s="138" t="s">
        <v>1522</v>
      </c>
    </row>
    <row r="1615" spans="1:6" ht="21">
      <c r="A1615" s="135">
        <f t="shared" si="251"/>
        <v>8449</v>
      </c>
      <c r="B1615" s="135">
        <v>33</v>
      </c>
      <c r="C1615" s="135">
        <v>1</v>
      </c>
      <c r="D1615" s="136" t="s">
        <v>2744</v>
      </c>
      <c r="E1615" s="137" t="s">
        <v>88</v>
      </c>
      <c r="F1615" s="138" t="s">
        <v>1525</v>
      </c>
    </row>
    <row r="1616" spans="1:6" ht="21">
      <c r="A1616" s="135">
        <f t="shared" si="251"/>
        <v>8450</v>
      </c>
      <c r="B1616" s="135">
        <v>33</v>
      </c>
      <c r="C1616" s="135">
        <v>2</v>
      </c>
      <c r="D1616" s="136" t="s">
        <v>2745</v>
      </c>
      <c r="E1616" s="137" t="s">
        <v>88</v>
      </c>
      <c r="F1616" s="138" t="s">
        <v>1525</v>
      </c>
    </row>
    <row r="1617" spans="1:6" ht="21">
      <c r="A1617" s="135">
        <f t="shared" si="251"/>
        <v>8451</v>
      </c>
      <c r="B1617" s="135">
        <v>33</v>
      </c>
      <c r="C1617" s="135">
        <v>3</v>
      </c>
      <c r="D1617" s="136" t="s">
        <v>2746</v>
      </c>
      <c r="E1617" s="137" t="s">
        <v>88</v>
      </c>
      <c r="F1617" s="138" t="s">
        <v>1525</v>
      </c>
    </row>
    <row r="1618" spans="1:6" ht="21">
      <c r="A1618" s="135">
        <f t="shared" si="251"/>
        <v>8452</v>
      </c>
      <c r="B1618" s="135">
        <v>33</v>
      </c>
      <c r="C1618" s="135">
        <v>4</v>
      </c>
      <c r="D1618" s="136" t="s">
        <v>2747</v>
      </c>
      <c r="E1618" s="137" t="s">
        <v>1259</v>
      </c>
      <c r="F1618" s="138" t="s">
        <v>1532</v>
      </c>
    </row>
    <row r="1619" spans="1:6" ht="21">
      <c r="A1619" s="135">
        <f t="shared" si="251"/>
        <v>8453</v>
      </c>
      <c r="B1619" s="135">
        <v>33</v>
      </c>
      <c r="C1619" s="135">
        <v>5</v>
      </c>
      <c r="D1619" s="136" t="s">
        <v>2748</v>
      </c>
      <c r="E1619" s="137" t="s">
        <v>88</v>
      </c>
      <c r="F1619" s="138" t="s">
        <v>1525</v>
      </c>
    </row>
    <row r="1620" spans="1:6" ht="21">
      <c r="A1620" s="135">
        <f t="shared" si="251"/>
        <v>8458</v>
      </c>
      <c r="B1620" s="135">
        <v>33</v>
      </c>
      <c r="C1620" s="135">
        <v>10</v>
      </c>
      <c r="D1620" s="136" t="s">
        <v>2749</v>
      </c>
      <c r="E1620" s="137" t="s">
        <v>88</v>
      </c>
      <c r="F1620" s="138" t="s">
        <v>1525</v>
      </c>
    </row>
    <row r="1621" spans="1:6" ht="21">
      <c r="A1621" s="135">
        <f t="shared" si="251"/>
        <v>8459</v>
      </c>
      <c r="B1621" s="135">
        <v>33</v>
      </c>
      <c r="C1621" s="135">
        <v>11</v>
      </c>
      <c r="D1621" s="136" t="s">
        <v>2750</v>
      </c>
      <c r="E1621" s="137" t="s">
        <v>88</v>
      </c>
      <c r="F1621" s="138" t="s">
        <v>1525</v>
      </c>
    </row>
    <row r="1622" spans="1:6" ht="21">
      <c r="A1622" s="135">
        <f t="shared" ref="A1622:A1674" si="253">B1622*256+C1622</f>
        <v>8460</v>
      </c>
      <c r="B1622" s="135">
        <v>33</v>
      </c>
      <c r="C1622" s="135">
        <v>12</v>
      </c>
      <c r="D1622" s="136" t="s">
        <v>2751</v>
      </c>
      <c r="E1622" s="137" t="s">
        <v>1227</v>
      </c>
      <c r="F1622" s="138" t="s">
        <v>1525</v>
      </c>
    </row>
    <row r="1623" spans="1:6" ht="21">
      <c r="A1623" s="135">
        <f t="shared" si="253"/>
        <v>8461</v>
      </c>
      <c r="B1623" s="135">
        <v>33</v>
      </c>
      <c r="C1623" s="135">
        <v>13</v>
      </c>
      <c r="D1623" s="136" t="s">
        <v>2752</v>
      </c>
      <c r="E1623" s="137" t="s">
        <v>88</v>
      </c>
      <c r="F1623" s="138" t="s">
        <v>1525</v>
      </c>
    </row>
    <row r="1624" spans="1:6" ht="21">
      <c r="A1624" s="135">
        <f t="shared" si="253"/>
        <v>8462</v>
      </c>
      <c r="B1624" s="135">
        <v>33</v>
      </c>
      <c r="C1624" s="135">
        <v>14</v>
      </c>
      <c r="D1624" s="136" t="s">
        <v>2753</v>
      </c>
      <c r="E1624" s="137" t="s">
        <v>88</v>
      </c>
      <c r="F1624" s="138" t="s">
        <v>1525</v>
      </c>
    </row>
    <row r="1625" spans="1:6" ht="21">
      <c r="A1625" s="135">
        <f t="shared" si="253"/>
        <v>8463</v>
      </c>
      <c r="B1625" s="135">
        <v>33</v>
      </c>
      <c r="C1625" s="135">
        <v>15</v>
      </c>
      <c r="D1625" s="136" t="s">
        <v>2754</v>
      </c>
      <c r="E1625" s="137" t="s">
        <v>1227</v>
      </c>
      <c r="F1625" s="138" t="s">
        <v>1525</v>
      </c>
    </row>
    <row r="1626" spans="1:6" ht="21">
      <c r="A1626" s="135">
        <f t="shared" si="253"/>
        <v>8464</v>
      </c>
      <c r="B1626" s="135">
        <v>33</v>
      </c>
      <c r="C1626" s="135">
        <v>16</v>
      </c>
      <c r="D1626" s="136" t="s">
        <v>2755</v>
      </c>
      <c r="E1626" s="137" t="s">
        <v>1227</v>
      </c>
      <c r="F1626" s="138" t="s">
        <v>1525</v>
      </c>
    </row>
    <row r="1627" spans="1:6" ht="21">
      <c r="A1627" s="135">
        <f t="shared" si="253"/>
        <v>8465</v>
      </c>
      <c r="B1627" s="135">
        <v>33</v>
      </c>
      <c r="C1627" s="135">
        <v>17</v>
      </c>
      <c r="D1627" s="136" t="s">
        <v>2756</v>
      </c>
      <c r="E1627" s="137" t="s">
        <v>1227</v>
      </c>
      <c r="F1627" s="138" t="s">
        <v>1525</v>
      </c>
    </row>
    <row r="1628" spans="1:6" ht="21">
      <c r="A1628" s="135">
        <f t="shared" si="253"/>
        <v>8466</v>
      </c>
      <c r="B1628" s="135">
        <v>33</v>
      </c>
      <c r="C1628" s="135">
        <v>18</v>
      </c>
      <c r="D1628" s="136" t="s">
        <v>2757</v>
      </c>
      <c r="E1628" s="137" t="s">
        <v>1227</v>
      </c>
      <c r="F1628" s="138" t="s">
        <v>1525</v>
      </c>
    </row>
    <row r="1629" spans="1:6" ht="21">
      <c r="A1629" s="135">
        <f t="shared" si="253"/>
        <v>8467</v>
      </c>
      <c r="B1629" s="135">
        <v>33</v>
      </c>
      <c r="C1629" s="135">
        <v>19</v>
      </c>
      <c r="D1629" s="136" t="s">
        <v>2758</v>
      </c>
      <c r="E1629" s="137" t="s">
        <v>1259</v>
      </c>
      <c r="F1629" s="138" t="s">
        <v>1532</v>
      </c>
    </row>
    <row r="1630" spans="1:6" ht="21">
      <c r="A1630" s="135">
        <f t="shared" si="253"/>
        <v>8478</v>
      </c>
      <c r="B1630" s="135">
        <v>33</v>
      </c>
      <c r="C1630" s="135">
        <v>30</v>
      </c>
      <c r="D1630" s="136" t="s">
        <v>2759</v>
      </c>
      <c r="E1630" s="137" t="s">
        <v>88</v>
      </c>
      <c r="F1630" s="138" t="s">
        <v>1525</v>
      </c>
    </row>
    <row r="1631" spans="1:6" ht="21">
      <c r="A1631" s="135">
        <f t="shared" si="253"/>
        <v>8479</v>
      </c>
      <c r="B1631" s="135">
        <v>33</v>
      </c>
      <c r="C1631" s="135">
        <v>31</v>
      </c>
      <c r="D1631" s="136" t="s">
        <v>2760</v>
      </c>
      <c r="E1631" s="137" t="s">
        <v>1538</v>
      </c>
      <c r="F1631" s="138" t="s">
        <v>1525</v>
      </c>
    </row>
    <row r="1632" spans="1:6" ht="21">
      <c r="A1632" s="135">
        <f t="shared" si="253"/>
        <v>8483</v>
      </c>
      <c r="B1632" s="135">
        <v>33</v>
      </c>
      <c r="C1632" s="135">
        <v>35</v>
      </c>
      <c r="D1632" s="136" t="s">
        <v>2761</v>
      </c>
      <c r="E1632" s="137" t="s">
        <v>88</v>
      </c>
      <c r="F1632" s="138" t="s">
        <v>1525</v>
      </c>
    </row>
    <row r="1633" spans="1:6" ht="21">
      <c r="A1633" s="135">
        <f t="shared" si="253"/>
        <v>8484</v>
      </c>
      <c r="B1633" s="135">
        <v>33</v>
      </c>
      <c r="C1633" s="135">
        <v>36</v>
      </c>
      <c r="D1633" s="136" t="s">
        <v>2762</v>
      </c>
      <c r="E1633" s="137" t="s">
        <v>88</v>
      </c>
      <c r="F1633" s="138" t="s">
        <v>1525</v>
      </c>
    </row>
    <row r="1634" spans="1:6" ht="21">
      <c r="A1634" s="135">
        <f t="shared" si="253"/>
        <v>8485</v>
      </c>
      <c r="B1634" s="135">
        <v>33</v>
      </c>
      <c r="C1634" s="135">
        <v>37</v>
      </c>
      <c r="D1634" s="136" t="s">
        <v>2763</v>
      </c>
      <c r="E1634" s="137" t="s">
        <v>1227</v>
      </c>
      <c r="F1634" s="138" t="s">
        <v>1525</v>
      </c>
    </row>
    <row r="1635" spans="1:6" ht="21">
      <c r="A1635" s="135">
        <f t="shared" si="253"/>
        <v>8486</v>
      </c>
      <c r="B1635" s="135">
        <v>33</v>
      </c>
      <c r="C1635" s="135">
        <v>38</v>
      </c>
      <c r="D1635" s="136" t="s">
        <v>2764</v>
      </c>
      <c r="E1635" s="137" t="s">
        <v>1227</v>
      </c>
      <c r="F1635" s="138" t="s">
        <v>1525</v>
      </c>
    </row>
    <row r="1636" spans="1:6" ht="21">
      <c r="A1636" s="135">
        <f t="shared" si="253"/>
        <v>8490</v>
      </c>
      <c r="B1636" s="135">
        <v>33</v>
      </c>
      <c r="C1636" s="135">
        <v>42</v>
      </c>
      <c r="D1636" s="136" t="s">
        <v>2765</v>
      </c>
      <c r="E1636" s="137" t="s">
        <v>1869</v>
      </c>
      <c r="F1636" s="138" t="s">
        <v>1525</v>
      </c>
    </row>
    <row r="1637" spans="1:6" ht="21">
      <c r="A1637" s="135">
        <f t="shared" si="253"/>
        <v>8491</v>
      </c>
      <c r="B1637" s="135">
        <v>33</v>
      </c>
      <c r="C1637" s="135">
        <v>43</v>
      </c>
      <c r="D1637" s="136" t="s">
        <v>2766</v>
      </c>
      <c r="E1637" s="137" t="s">
        <v>88</v>
      </c>
      <c r="F1637" s="138" t="s">
        <v>1525</v>
      </c>
    </row>
    <row r="1638" spans="1:6" ht="21">
      <c r="A1638" s="135">
        <f t="shared" si="253"/>
        <v>8492</v>
      </c>
      <c r="B1638" s="135">
        <v>33</v>
      </c>
      <c r="C1638" s="135">
        <v>44</v>
      </c>
      <c r="D1638" s="136" t="s">
        <v>2767</v>
      </c>
      <c r="E1638" s="137" t="s">
        <v>88</v>
      </c>
      <c r="F1638" s="138" t="s">
        <v>1525</v>
      </c>
    </row>
    <row r="1639" spans="1:6" ht="21">
      <c r="A1639" s="127">
        <f t="shared" si="253"/>
        <v>8704</v>
      </c>
      <c r="B1639" s="127">
        <v>34</v>
      </c>
      <c r="C1639" s="127">
        <v>0</v>
      </c>
      <c r="D1639" s="128" t="s">
        <v>2768</v>
      </c>
      <c r="E1639" s="129" t="s">
        <v>88</v>
      </c>
      <c r="F1639" s="130" t="s">
        <v>1522</v>
      </c>
    </row>
    <row r="1640" spans="1:6" ht="21">
      <c r="A1640" s="139">
        <f t="shared" si="253"/>
        <v>8960</v>
      </c>
      <c r="B1640" s="139">
        <v>35</v>
      </c>
      <c r="C1640" s="139">
        <v>0</v>
      </c>
      <c r="D1640" s="140" t="s">
        <v>2769</v>
      </c>
      <c r="E1640" s="141" t="s">
        <v>88</v>
      </c>
      <c r="F1640" s="142" t="s">
        <v>1522</v>
      </c>
    </row>
    <row r="1641" spans="1:6" ht="21">
      <c r="A1641" s="139">
        <f t="shared" si="253"/>
        <v>8961</v>
      </c>
      <c r="B1641" s="139">
        <v>35</v>
      </c>
      <c r="C1641" s="139">
        <v>1</v>
      </c>
      <c r="D1641" s="140" t="s">
        <v>2770</v>
      </c>
      <c r="E1641" s="141" t="s">
        <v>88</v>
      </c>
      <c r="F1641" s="142" t="s">
        <v>1522</v>
      </c>
    </row>
    <row r="1642" spans="1:6" ht="21">
      <c r="A1642" s="139">
        <f t="shared" si="253"/>
        <v>8962</v>
      </c>
      <c r="B1642" s="139">
        <v>35</v>
      </c>
      <c r="C1642" s="139">
        <v>2</v>
      </c>
      <c r="D1642" s="140" t="s">
        <v>2771</v>
      </c>
      <c r="E1642" s="141" t="s">
        <v>88</v>
      </c>
      <c r="F1642" s="142" t="s">
        <v>1522</v>
      </c>
    </row>
    <row r="1643" spans="1:6" ht="21">
      <c r="A1643" s="139">
        <f t="shared" si="253"/>
        <v>8963</v>
      </c>
      <c r="B1643" s="139">
        <v>35</v>
      </c>
      <c r="C1643" s="139">
        <v>3</v>
      </c>
      <c r="D1643" s="140" t="s">
        <v>2772</v>
      </c>
      <c r="E1643" s="141" t="s">
        <v>88</v>
      </c>
      <c r="F1643" s="142" t="s">
        <v>1525</v>
      </c>
    </row>
    <row r="1644" spans="1:6" ht="21">
      <c r="A1644" s="139">
        <f t="shared" si="253"/>
        <v>8964</v>
      </c>
      <c r="B1644" s="139">
        <v>35</v>
      </c>
      <c r="C1644" s="139">
        <v>4</v>
      </c>
      <c r="D1644" s="140" t="s">
        <v>2773</v>
      </c>
      <c r="E1644" s="141" t="s">
        <v>88</v>
      </c>
      <c r="F1644" s="142" t="s">
        <v>1522</v>
      </c>
    </row>
    <row r="1645" spans="1:6" ht="21">
      <c r="A1645" s="139">
        <f t="shared" si="253"/>
        <v>8965</v>
      </c>
      <c r="B1645" s="139">
        <v>35</v>
      </c>
      <c r="C1645" s="139">
        <v>5</v>
      </c>
      <c r="D1645" s="140" t="s">
        <v>2774</v>
      </c>
      <c r="E1645" s="141" t="s">
        <v>88</v>
      </c>
      <c r="F1645" s="142" t="s">
        <v>1522</v>
      </c>
    </row>
    <row r="1646" spans="1:6" ht="21">
      <c r="A1646" s="139">
        <f t="shared" si="253"/>
        <v>8966</v>
      </c>
      <c r="B1646" s="139">
        <v>35</v>
      </c>
      <c r="C1646" s="139">
        <v>6</v>
      </c>
      <c r="D1646" s="140" t="s">
        <v>2775</v>
      </c>
      <c r="E1646" s="141" t="s">
        <v>88</v>
      </c>
      <c r="F1646" s="142" t="s">
        <v>1522</v>
      </c>
    </row>
    <row r="1647" spans="1:6" ht="21">
      <c r="A1647" s="139">
        <f t="shared" si="253"/>
        <v>8967</v>
      </c>
      <c r="B1647" s="139">
        <v>35</v>
      </c>
      <c r="C1647" s="139">
        <v>7</v>
      </c>
      <c r="D1647" s="140" t="s">
        <v>2776</v>
      </c>
      <c r="E1647" s="141" t="s">
        <v>88</v>
      </c>
      <c r="F1647" s="142" t="s">
        <v>1525</v>
      </c>
    </row>
    <row r="1648" spans="1:6" ht="21">
      <c r="A1648" s="139">
        <f t="shared" si="253"/>
        <v>8968</v>
      </c>
      <c r="B1648" s="139">
        <v>35</v>
      </c>
      <c r="C1648" s="139">
        <v>8</v>
      </c>
      <c r="D1648" s="140" t="s">
        <v>2777</v>
      </c>
      <c r="E1648" s="141" t="s">
        <v>88</v>
      </c>
      <c r="F1648" s="142" t="s">
        <v>1522</v>
      </c>
    </row>
    <row r="1649" spans="1:6" ht="21">
      <c r="A1649" s="139">
        <f t="shared" si="253"/>
        <v>8969</v>
      </c>
      <c r="B1649" s="139">
        <v>35</v>
      </c>
      <c r="C1649" s="139">
        <v>9</v>
      </c>
      <c r="D1649" s="140" t="s">
        <v>2778</v>
      </c>
      <c r="E1649" s="141" t="s">
        <v>88</v>
      </c>
      <c r="F1649" s="142" t="s">
        <v>1522</v>
      </c>
    </row>
    <row r="1650" spans="1:6" ht="21">
      <c r="A1650" s="139">
        <f t="shared" si="253"/>
        <v>8970</v>
      </c>
      <c r="B1650" s="139">
        <v>35</v>
      </c>
      <c r="C1650" s="139">
        <v>10</v>
      </c>
      <c r="D1650" s="140" t="s">
        <v>2779</v>
      </c>
      <c r="E1650" s="141" t="s">
        <v>88</v>
      </c>
      <c r="F1650" s="142" t="s">
        <v>1522</v>
      </c>
    </row>
    <row r="1651" spans="1:6" ht="21">
      <c r="A1651" s="139">
        <f t="shared" si="253"/>
        <v>8971</v>
      </c>
      <c r="B1651" s="139">
        <v>35</v>
      </c>
      <c r="C1651" s="139">
        <v>11</v>
      </c>
      <c r="D1651" s="140" t="s">
        <v>2780</v>
      </c>
      <c r="E1651" s="141" t="s">
        <v>88</v>
      </c>
      <c r="F1651" s="142" t="s">
        <v>1525</v>
      </c>
    </row>
    <row r="1652" spans="1:6" ht="21">
      <c r="A1652" s="139">
        <f t="shared" si="253"/>
        <v>8972</v>
      </c>
      <c r="B1652" s="139">
        <v>35</v>
      </c>
      <c r="C1652" s="139">
        <v>12</v>
      </c>
      <c r="D1652" s="140" t="s">
        <v>2781</v>
      </c>
      <c r="E1652" s="141" t="s">
        <v>88</v>
      </c>
      <c r="F1652" s="142" t="s">
        <v>1522</v>
      </c>
    </row>
    <row r="1653" spans="1:6" ht="21">
      <c r="A1653" s="139">
        <f t="shared" si="253"/>
        <v>8973</v>
      </c>
      <c r="B1653" s="139">
        <v>35</v>
      </c>
      <c r="C1653" s="139">
        <v>13</v>
      </c>
      <c r="D1653" s="140" t="s">
        <v>2782</v>
      </c>
      <c r="E1653" s="141" t="s">
        <v>88</v>
      </c>
      <c r="F1653" s="142" t="s">
        <v>1522</v>
      </c>
    </row>
    <row r="1654" spans="1:6" ht="21">
      <c r="A1654" s="139">
        <f t="shared" si="253"/>
        <v>8974</v>
      </c>
      <c r="B1654" s="139">
        <v>35</v>
      </c>
      <c r="C1654" s="139">
        <v>14</v>
      </c>
      <c r="D1654" s="140" t="s">
        <v>2783</v>
      </c>
      <c r="E1654" s="141" t="s">
        <v>88</v>
      </c>
      <c r="F1654" s="142" t="s">
        <v>1522</v>
      </c>
    </row>
    <row r="1655" spans="1:6" ht="21">
      <c r="A1655" s="139">
        <f t="shared" si="253"/>
        <v>8975</v>
      </c>
      <c r="B1655" s="139">
        <v>35</v>
      </c>
      <c r="C1655" s="139">
        <v>15</v>
      </c>
      <c r="D1655" s="140" t="s">
        <v>2784</v>
      </c>
      <c r="E1655" s="141" t="s">
        <v>88</v>
      </c>
      <c r="F1655" s="142" t="s">
        <v>1525</v>
      </c>
    </row>
    <row r="1656" spans="1:6" ht="21">
      <c r="A1656" s="139">
        <f t="shared" si="253"/>
        <v>8976</v>
      </c>
      <c r="B1656" s="139">
        <v>35</v>
      </c>
      <c r="C1656" s="139">
        <v>16</v>
      </c>
      <c r="D1656" s="140" t="s">
        <v>2785</v>
      </c>
      <c r="E1656" s="141" t="s">
        <v>88</v>
      </c>
      <c r="F1656" s="142" t="s">
        <v>1522</v>
      </c>
    </row>
    <row r="1657" spans="1:6" ht="21">
      <c r="A1657" s="53">
        <f t="shared" si="253"/>
        <v>9216</v>
      </c>
      <c r="B1657" s="53">
        <v>36</v>
      </c>
      <c r="C1657" s="53">
        <v>0</v>
      </c>
      <c r="D1657" s="54" t="str">
        <f t="shared" ref="D1657:D1672" si="254" xml:space="preserve"> CONCATENATE("DERATING CONTROL ", TEXT(TRUNC(((C1657) / 16), 0), "0"), " EXT. - Control parameter (Val_MAX_Derating / Val_MAX)")</f>
        <v>DERATING CONTROL 0 EXT. - Control parameter (Val_MAX_Derating / Val_MAX)</v>
      </c>
      <c r="E1657" s="55" t="s">
        <v>88</v>
      </c>
      <c r="F1657" s="56" t="s">
        <v>1525</v>
      </c>
    </row>
    <row r="1658" spans="1:6" ht="21">
      <c r="A1658" s="53">
        <f t="shared" si="253"/>
        <v>9232</v>
      </c>
      <c r="B1658" s="53">
        <v>36</v>
      </c>
      <c r="C1658" s="53">
        <f t="shared" ref="C1658:C1672" si="255">C1657+16</f>
        <v>16</v>
      </c>
      <c r="D1658" s="54" t="str">
        <f t="shared" si="254"/>
        <v>DERATING CONTROL 1 EXT. - Control parameter (Val_MAX_Derating / Val_MAX)</v>
      </c>
      <c r="E1658" s="55" t="s">
        <v>88</v>
      </c>
      <c r="F1658" s="56" t="s">
        <v>1525</v>
      </c>
    </row>
    <row r="1659" spans="1:6" ht="21">
      <c r="A1659" s="53">
        <f t="shared" si="253"/>
        <v>9248</v>
      </c>
      <c r="B1659" s="53">
        <v>36</v>
      </c>
      <c r="C1659" s="53">
        <f t="shared" si="255"/>
        <v>32</v>
      </c>
      <c r="D1659" s="54" t="str">
        <f t="shared" si="254"/>
        <v>DERATING CONTROL 2 EXT. - Control parameter (Val_MAX_Derating / Val_MAX)</v>
      </c>
      <c r="E1659" s="55" t="s">
        <v>88</v>
      </c>
      <c r="F1659" s="56" t="s">
        <v>1525</v>
      </c>
    </row>
    <row r="1660" spans="1:6" ht="21">
      <c r="A1660" s="53">
        <f t="shared" si="253"/>
        <v>9264</v>
      </c>
      <c r="B1660" s="53">
        <v>36</v>
      </c>
      <c r="C1660" s="53">
        <f t="shared" si="255"/>
        <v>48</v>
      </c>
      <c r="D1660" s="54" t="str">
        <f t="shared" si="254"/>
        <v>DERATING CONTROL 3 EXT. - Control parameter (Val_MAX_Derating / Val_MAX)</v>
      </c>
      <c r="E1660" s="55" t="s">
        <v>88</v>
      </c>
      <c r="F1660" s="56" t="s">
        <v>1525</v>
      </c>
    </row>
    <row r="1661" spans="1:6" ht="21">
      <c r="A1661" s="53">
        <f t="shared" si="253"/>
        <v>9280</v>
      </c>
      <c r="B1661" s="53">
        <v>36</v>
      </c>
      <c r="C1661" s="53">
        <f t="shared" si="255"/>
        <v>64</v>
      </c>
      <c r="D1661" s="54" t="str">
        <f t="shared" si="254"/>
        <v>DERATING CONTROL 4 EXT. - Control parameter (Val_MAX_Derating / Val_MAX)</v>
      </c>
      <c r="E1661" s="55" t="s">
        <v>88</v>
      </c>
      <c r="F1661" s="56" t="s">
        <v>1525</v>
      </c>
    </row>
    <row r="1662" spans="1:6" ht="21">
      <c r="A1662" s="53">
        <f t="shared" si="253"/>
        <v>9296</v>
      </c>
      <c r="B1662" s="53">
        <v>36</v>
      </c>
      <c r="C1662" s="53">
        <f t="shared" si="255"/>
        <v>80</v>
      </c>
      <c r="D1662" s="54" t="str">
        <f t="shared" si="254"/>
        <v>DERATING CONTROL 5 EXT. - Control parameter (Val_MAX_Derating / Val_MAX)</v>
      </c>
      <c r="E1662" s="55" t="s">
        <v>88</v>
      </c>
      <c r="F1662" s="56" t="s">
        <v>1525</v>
      </c>
    </row>
    <row r="1663" spans="1:6" ht="21">
      <c r="A1663" s="53">
        <f t="shared" si="253"/>
        <v>9312</v>
      </c>
      <c r="B1663" s="53">
        <v>36</v>
      </c>
      <c r="C1663" s="53">
        <f t="shared" si="255"/>
        <v>96</v>
      </c>
      <c r="D1663" s="54" t="str">
        <f t="shared" si="254"/>
        <v>DERATING CONTROL 6 EXT. - Control parameter (Val_MAX_Derating / Val_MAX)</v>
      </c>
      <c r="E1663" s="55" t="s">
        <v>88</v>
      </c>
      <c r="F1663" s="56" t="s">
        <v>1525</v>
      </c>
    </row>
    <row r="1664" spans="1:6" ht="21">
      <c r="A1664" s="53">
        <f t="shared" si="253"/>
        <v>9328</v>
      </c>
      <c r="B1664" s="53">
        <v>36</v>
      </c>
      <c r="C1664" s="53">
        <f t="shared" si="255"/>
        <v>112</v>
      </c>
      <c r="D1664" s="54" t="str">
        <f t="shared" si="254"/>
        <v>DERATING CONTROL 7 EXT. - Control parameter (Val_MAX_Derating / Val_MAX)</v>
      </c>
      <c r="E1664" s="55" t="s">
        <v>88</v>
      </c>
      <c r="F1664" s="56" t="s">
        <v>1525</v>
      </c>
    </row>
    <row r="1665" spans="1:6" ht="21">
      <c r="A1665" s="53">
        <f t="shared" si="253"/>
        <v>9344</v>
      </c>
      <c r="B1665" s="53">
        <v>36</v>
      </c>
      <c r="C1665" s="53">
        <f t="shared" si="255"/>
        <v>128</v>
      </c>
      <c r="D1665" s="54" t="str">
        <f t="shared" si="254"/>
        <v>DERATING CONTROL 8 EXT. - Control parameter (Val_MAX_Derating / Val_MAX)</v>
      </c>
      <c r="E1665" s="55" t="s">
        <v>88</v>
      </c>
      <c r="F1665" s="56" t="s">
        <v>1525</v>
      </c>
    </row>
    <row r="1666" spans="1:6" ht="21">
      <c r="A1666" s="53">
        <f t="shared" si="253"/>
        <v>9360</v>
      </c>
      <c r="B1666" s="53">
        <v>36</v>
      </c>
      <c r="C1666" s="53">
        <f t="shared" si="255"/>
        <v>144</v>
      </c>
      <c r="D1666" s="54" t="str">
        <f t="shared" si="254"/>
        <v>DERATING CONTROL 9 EXT. - Control parameter (Val_MAX_Derating / Val_MAX)</v>
      </c>
      <c r="E1666" s="55" t="s">
        <v>88</v>
      </c>
      <c r="F1666" s="56" t="s">
        <v>1525</v>
      </c>
    </row>
    <row r="1667" spans="1:6" ht="21">
      <c r="A1667" s="53">
        <f t="shared" si="253"/>
        <v>9376</v>
      </c>
      <c r="B1667" s="53">
        <v>36</v>
      </c>
      <c r="C1667" s="53">
        <f t="shared" si="255"/>
        <v>160</v>
      </c>
      <c r="D1667" s="54" t="str">
        <f t="shared" si="254"/>
        <v>DERATING CONTROL 10 EXT. - Control parameter (Val_MAX_Derating / Val_MAX)</v>
      </c>
      <c r="E1667" s="55" t="s">
        <v>88</v>
      </c>
      <c r="F1667" s="56" t="s">
        <v>1525</v>
      </c>
    </row>
    <row r="1668" spans="1:6" ht="21">
      <c r="A1668" s="53">
        <f t="shared" si="253"/>
        <v>9392</v>
      </c>
      <c r="B1668" s="53">
        <v>36</v>
      </c>
      <c r="C1668" s="53">
        <f t="shared" si="255"/>
        <v>176</v>
      </c>
      <c r="D1668" s="54" t="str">
        <f t="shared" si="254"/>
        <v>DERATING CONTROL 11 EXT. - Control parameter (Val_MAX_Derating / Val_MAX)</v>
      </c>
      <c r="E1668" s="55" t="s">
        <v>88</v>
      </c>
      <c r="F1668" s="56" t="s">
        <v>1525</v>
      </c>
    </row>
    <row r="1669" spans="1:6" ht="21">
      <c r="A1669" s="53">
        <f t="shared" si="253"/>
        <v>9408</v>
      </c>
      <c r="B1669" s="53">
        <v>36</v>
      </c>
      <c r="C1669" s="53">
        <f t="shared" si="255"/>
        <v>192</v>
      </c>
      <c r="D1669" s="54" t="str">
        <f t="shared" si="254"/>
        <v>DERATING CONTROL 12 EXT. - Control parameter (Val_MAX_Derating / Val_MAX)</v>
      </c>
      <c r="E1669" s="55" t="s">
        <v>88</v>
      </c>
      <c r="F1669" s="56" t="s">
        <v>1525</v>
      </c>
    </row>
    <row r="1670" spans="1:6" ht="21">
      <c r="A1670" s="53">
        <f t="shared" si="253"/>
        <v>9424</v>
      </c>
      <c r="B1670" s="53">
        <v>36</v>
      </c>
      <c r="C1670" s="53">
        <f t="shared" si="255"/>
        <v>208</v>
      </c>
      <c r="D1670" s="54" t="str">
        <f t="shared" si="254"/>
        <v>DERATING CONTROL 13 EXT. - Control parameter (Val_MAX_Derating / Val_MAX)</v>
      </c>
      <c r="E1670" s="55" t="s">
        <v>88</v>
      </c>
      <c r="F1670" s="56" t="s">
        <v>1525</v>
      </c>
    </row>
    <row r="1671" spans="1:6" ht="21">
      <c r="A1671" s="53">
        <f t="shared" si="253"/>
        <v>9440</v>
      </c>
      <c r="B1671" s="53">
        <v>36</v>
      </c>
      <c r="C1671" s="53">
        <f t="shared" si="255"/>
        <v>224</v>
      </c>
      <c r="D1671" s="54" t="str">
        <f t="shared" si="254"/>
        <v>DERATING CONTROL 14 EXT. - Control parameter (Val_MAX_Derating / Val_MAX)</v>
      </c>
      <c r="E1671" s="55" t="s">
        <v>88</v>
      </c>
      <c r="F1671" s="56" t="s">
        <v>1525</v>
      </c>
    </row>
    <row r="1672" spans="1:6" ht="21">
      <c r="A1672" s="53">
        <f t="shared" si="253"/>
        <v>9456</v>
      </c>
      <c r="B1672" s="53">
        <v>36</v>
      </c>
      <c r="C1672" s="53">
        <f t="shared" si="255"/>
        <v>240</v>
      </c>
      <c r="D1672" s="54" t="str">
        <f t="shared" si="254"/>
        <v>DERATING CONTROL 15 EXT. - Control parameter (Val_MAX_Derating / Val_MAX)</v>
      </c>
      <c r="E1672" s="55" t="s">
        <v>88</v>
      </c>
      <c r="F1672" s="56" t="s">
        <v>1525</v>
      </c>
    </row>
    <row r="1673" spans="1:6" ht="21">
      <c r="A1673" s="131">
        <f t="shared" si="253"/>
        <v>9472</v>
      </c>
      <c r="B1673" s="131">
        <v>37</v>
      </c>
      <c r="C1673" s="131">
        <v>0</v>
      </c>
      <c r="D1673" s="132" t="s">
        <v>2786</v>
      </c>
      <c r="E1673" s="131" t="s">
        <v>88</v>
      </c>
      <c r="F1673" s="133" t="s">
        <v>1522</v>
      </c>
    </row>
    <row r="1674" spans="1:6" ht="21">
      <c r="A1674" s="131">
        <f t="shared" si="253"/>
        <v>9473</v>
      </c>
      <c r="B1674" s="131">
        <v>37</v>
      </c>
      <c r="C1674" s="131">
        <f>C1673+1</f>
        <v>1</v>
      </c>
      <c r="D1674" s="132" t="s">
        <v>2787</v>
      </c>
      <c r="E1674" s="134" t="s">
        <v>1259</v>
      </c>
      <c r="F1674" s="133" t="s">
        <v>1532</v>
      </c>
    </row>
    <row r="1675" spans="1:6" ht="21">
      <c r="A1675" s="131">
        <f>B1675*256+C1675</f>
        <v>9474</v>
      </c>
      <c r="B1675" s="131">
        <v>37</v>
      </c>
      <c r="C1675" s="131">
        <f>C1674+1</f>
        <v>2</v>
      </c>
      <c r="D1675" s="132" t="s">
        <v>2788</v>
      </c>
      <c r="E1675" s="134" t="s">
        <v>1259</v>
      </c>
      <c r="F1675" s="133" t="s">
        <v>1532</v>
      </c>
    </row>
    <row r="1676" spans="1:6" ht="21">
      <c r="A1676" s="131">
        <f>B1676*256+C1676</f>
        <v>9475</v>
      </c>
      <c r="B1676" s="131">
        <v>37</v>
      </c>
      <c r="C1676" s="131">
        <f>C1675+1</f>
        <v>3</v>
      </c>
      <c r="D1676" s="132" t="s">
        <v>2789</v>
      </c>
      <c r="E1676" s="134" t="s">
        <v>1259</v>
      </c>
      <c r="F1676" s="133" t="s">
        <v>1532</v>
      </c>
    </row>
    <row r="1677" spans="1:6" ht="21">
      <c r="A1677" s="131">
        <f t="shared" ref="A1677:A1740" si="256">B1677*256+C1677</f>
        <v>9476</v>
      </c>
      <c r="B1677" s="131">
        <v>37</v>
      </c>
      <c r="C1677" s="131">
        <f t="shared" ref="C1677:C1681" si="257">C1676+1</f>
        <v>4</v>
      </c>
      <c r="D1677" s="132" t="s">
        <v>2790</v>
      </c>
      <c r="E1677" s="134" t="s">
        <v>1259</v>
      </c>
      <c r="F1677" s="133" t="s">
        <v>1532</v>
      </c>
    </row>
    <row r="1678" spans="1:6" ht="21">
      <c r="A1678" s="131">
        <f t="shared" si="256"/>
        <v>9477</v>
      </c>
      <c r="B1678" s="131">
        <v>37</v>
      </c>
      <c r="C1678" s="131">
        <f t="shared" si="257"/>
        <v>5</v>
      </c>
      <c r="D1678" s="132" t="s">
        <v>2791</v>
      </c>
      <c r="E1678" s="134" t="s">
        <v>1259</v>
      </c>
      <c r="F1678" s="133" t="s">
        <v>1532</v>
      </c>
    </row>
    <row r="1679" spans="1:6" ht="21">
      <c r="A1679" s="131">
        <f t="shared" si="256"/>
        <v>9478</v>
      </c>
      <c r="B1679" s="131">
        <v>37</v>
      </c>
      <c r="C1679" s="131">
        <f t="shared" si="257"/>
        <v>6</v>
      </c>
      <c r="D1679" s="132" t="s">
        <v>2792</v>
      </c>
      <c r="E1679" s="134" t="s">
        <v>1943</v>
      </c>
      <c r="F1679" s="133" t="s">
        <v>1525</v>
      </c>
    </row>
    <row r="1680" spans="1:6" ht="21">
      <c r="A1680" s="131">
        <f t="shared" si="256"/>
        <v>9479</v>
      </c>
      <c r="B1680" s="131">
        <v>37</v>
      </c>
      <c r="C1680" s="131">
        <f t="shared" si="257"/>
        <v>7</v>
      </c>
      <c r="D1680" s="132" t="s">
        <v>2793</v>
      </c>
      <c r="E1680" s="134" t="s">
        <v>1943</v>
      </c>
      <c r="F1680" s="133" t="s">
        <v>1525</v>
      </c>
    </row>
    <row r="1681" spans="1:6" ht="21">
      <c r="A1681" s="131">
        <f t="shared" si="256"/>
        <v>9480</v>
      </c>
      <c r="B1681" s="131">
        <v>37</v>
      </c>
      <c r="C1681" s="131">
        <f t="shared" si="257"/>
        <v>8</v>
      </c>
      <c r="D1681" s="132" t="s">
        <v>2794</v>
      </c>
      <c r="E1681" s="134" t="s">
        <v>1259</v>
      </c>
      <c r="F1681" s="133" t="s">
        <v>1532</v>
      </c>
    </row>
    <row r="1682" spans="1:6" ht="21">
      <c r="A1682" s="49">
        <f t="shared" si="256"/>
        <v>9728</v>
      </c>
      <c r="B1682" s="49">
        <v>38</v>
      </c>
      <c r="C1682" s="49">
        <v>0</v>
      </c>
      <c r="D1682" s="50" t="s">
        <v>2795</v>
      </c>
      <c r="E1682" s="49" t="s">
        <v>88</v>
      </c>
      <c r="F1682" s="52" t="s">
        <v>1522</v>
      </c>
    </row>
    <row r="1683" spans="1:6" ht="21">
      <c r="A1683" s="49">
        <f t="shared" si="256"/>
        <v>9729</v>
      </c>
      <c r="B1683" s="49">
        <v>38</v>
      </c>
      <c r="C1683" s="49">
        <f>C1682+1</f>
        <v>1</v>
      </c>
      <c r="D1683" s="50" t="s">
        <v>2796</v>
      </c>
      <c r="E1683" s="49" t="s">
        <v>1538</v>
      </c>
      <c r="F1683" s="52" t="s">
        <v>1525</v>
      </c>
    </row>
    <row r="1684" spans="1:6" ht="21">
      <c r="A1684" s="49">
        <f t="shared" si="256"/>
        <v>9730</v>
      </c>
      <c r="B1684" s="49">
        <v>38</v>
      </c>
      <c r="C1684" s="49">
        <f>C1683+1</f>
        <v>2</v>
      </c>
      <c r="D1684" s="50" t="s">
        <v>2797</v>
      </c>
      <c r="E1684" s="49" t="s">
        <v>1538</v>
      </c>
      <c r="F1684" s="52" t="s">
        <v>1525</v>
      </c>
    </row>
    <row r="1685" spans="1:6" ht="21">
      <c r="A1685" s="49">
        <f t="shared" si="256"/>
        <v>9731</v>
      </c>
      <c r="B1685" s="49">
        <v>38</v>
      </c>
      <c r="C1685" s="49">
        <f>C1684+1</f>
        <v>3</v>
      </c>
      <c r="D1685" s="50" t="s">
        <v>2798</v>
      </c>
      <c r="E1685" s="51" t="s">
        <v>2799</v>
      </c>
      <c r="F1685" s="52" t="s">
        <v>1532</v>
      </c>
    </row>
    <row r="1686" spans="1:6" ht="21">
      <c r="A1686" s="49">
        <f t="shared" si="256"/>
        <v>9732</v>
      </c>
      <c r="B1686" s="49">
        <v>38</v>
      </c>
      <c r="C1686" s="49">
        <f t="shared" ref="C1686" si="258">C1685+1</f>
        <v>4</v>
      </c>
      <c r="D1686" s="50" t="s">
        <v>2800</v>
      </c>
      <c r="E1686" s="51" t="s">
        <v>2799</v>
      </c>
      <c r="F1686" s="52" t="s">
        <v>1532</v>
      </c>
    </row>
    <row r="1687" spans="1:6" ht="21">
      <c r="A1687" s="112">
        <f t="shared" si="256"/>
        <v>9984</v>
      </c>
      <c r="B1687" s="112">
        <v>39</v>
      </c>
      <c r="C1687" s="112">
        <v>0</v>
      </c>
      <c r="D1687" s="113" t="s">
        <v>2801</v>
      </c>
      <c r="E1687" s="114" t="s">
        <v>88</v>
      </c>
      <c r="F1687" s="115" t="s">
        <v>1522</v>
      </c>
    </row>
    <row r="1688" spans="1:6" ht="21">
      <c r="A1688" s="143">
        <f t="shared" si="256"/>
        <v>10240</v>
      </c>
      <c r="B1688" s="143">
        <v>40</v>
      </c>
      <c r="C1688" s="143">
        <v>0</v>
      </c>
      <c r="D1688" s="144" t="s">
        <v>2802</v>
      </c>
      <c r="E1688" s="143" t="s">
        <v>88</v>
      </c>
      <c r="F1688" s="145" t="s">
        <v>1522</v>
      </c>
    </row>
    <row r="1689" spans="1:6" ht="21">
      <c r="A1689" s="143">
        <f t="shared" si="256"/>
        <v>10241</v>
      </c>
      <c r="B1689" s="143">
        <v>40</v>
      </c>
      <c r="C1689" s="143">
        <f>C1688+1</f>
        <v>1</v>
      </c>
      <c r="D1689" s="144" t="s">
        <v>2803</v>
      </c>
      <c r="E1689" s="143" t="s">
        <v>88</v>
      </c>
      <c r="F1689" s="145" t="s">
        <v>1525</v>
      </c>
    </row>
    <row r="1690" spans="1:6" ht="21">
      <c r="A1690" s="143">
        <f t="shared" si="256"/>
        <v>10242</v>
      </c>
      <c r="B1690" s="143">
        <v>40</v>
      </c>
      <c r="C1690" s="143">
        <f>C1689+1</f>
        <v>2</v>
      </c>
      <c r="D1690" s="144" t="s">
        <v>2804</v>
      </c>
      <c r="E1690" s="143" t="s">
        <v>2805</v>
      </c>
      <c r="F1690" s="145" t="s">
        <v>1525</v>
      </c>
    </row>
    <row r="1691" spans="1:6" ht="21">
      <c r="A1691" s="143">
        <f t="shared" si="256"/>
        <v>10243</v>
      </c>
      <c r="B1691" s="143">
        <v>40</v>
      </c>
      <c r="C1691" s="143">
        <f>C1690+1</f>
        <v>3</v>
      </c>
      <c r="D1691" s="144" t="s">
        <v>2806</v>
      </c>
      <c r="E1691" s="143" t="s">
        <v>2805</v>
      </c>
      <c r="F1691" s="145" t="s">
        <v>1525</v>
      </c>
    </row>
    <row r="1692" spans="1:6" ht="21">
      <c r="A1692" s="143">
        <f t="shared" si="256"/>
        <v>10244</v>
      </c>
      <c r="B1692" s="143">
        <v>40</v>
      </c>
      <c r="C1692" s="143">
        <f t="shared" ref="C1692" si="259">C1691+1</f>
        <v>4</v>
      </c>
      <c r="D1692" s="144" t="s">
        <v>2807</v>
      </c>
      <c r="E1692" s="143" t="s">
        <v>2805</v>
      </c>
      <c r="F1692" s="145" t="s">
        <v>1525</v>
      </c>
    </row>
    <row r="1693" spans="1:6" ht="21">
      <c r="A1693" s="143">
        <f t="shared" si="256"/>
        <v>10245</v>
      </c>
      <c r="B1693" s="143">
        <v>40</v>
      </c>
      <c r="C1693" s="143">
        <f>C1692+1</f>
        <v>5</v>
      </c>
      <c r="D1693" s="144" t="s">
        <v>2808</v>
      </c>
      <c r="E1693" s="143" t="s">
        <v>2805</v>
      </c>
      <c r="F1693" s="145" t="s">
        <v>1525</v>
      </c>
    </row>
    <row r="1694" spans="1:6" ht="21">
      <c r="A1694" s="143">
        <f t="shared" si="256"/>
        <v>10246</v>
      </c>
      <c r="B1694" s="143">
        <v>40</v>
      </c>
      <c r="C1694" s="143">
        <f>C1693+1</f>
        <v>6</v>
      </c>
      <c r="D1694" s="144" t="s">
        <v>2809</v>
      </c>
      <c r="E1694" s="143" t="s">
        <v>2805</v>
      </c>
      <c r="F1694" s="145" t="s">
        <v>1525</v>
      </c>
    </row>
    <row r="1695" spans="1:6" ht="21">
      <c r="A1695" s="143">
        <f t="shared" si="256"/>
        <v>10247</v>
      </c>
      <c r="B1695" s="143">
        <v>40</v>
      </c>
      <c r="C1695" s="143">
        <f>C1694+1</f>
        <v>7</v>
      </c>
      <c r="D1695" s="144" t="s">
        <v>2810</v>
      </c>
      <c r="E1695" s="143" t="s">
        <v>2805</v>
      </c>
      <c r="F1695" s="145" t="s">
        <v>1525</v>
      </c>
    </row>
    <row r="1696" spans="1:6" ht="21">
      <c r="A1696" s="143">
        <f t="shared" si="256"/>
        <v>10248</v>
      </c>
      <c r="B1696" s="143">
        <v>40</v>
      </c>
      <c r="C1696" s="143">
        <f t="shared" ref="C1696" si="260">C1695+1</f>
        <v>8</v>
      </c>
      <c r="D1696" s="144" t="s">
        <v>2811</v>
      </c>
      <c r="E1696" s="143" t="s">
        <v>2805</v>
      </c>
      <c r="F1696" s="145" t="s">
        <v>1525</v>
      </c>
    </row>
    <row r="1697" spans="1:6" ht="21">
      <c r="A1697" s="143">
        <f t="shared" si="256"/>
        <v>10249</v>
      </c>
      <c r="B1697" s="143">
        <v>40</v>
      </c>
      <c r="C1697" s="143">
        <f>C1696+1</f>
        <v>9</v>
      </c>
      <c r="D1697" s="144" t="s">
        <v>2812</v>
      </c>
      <c r="E1697" s="143" t="s">
        <v>2805</v>
      </c>
      <c r="F1697" s="145" t="s">
        <v>1525</v>
      </c>
    </row>
    <row r="1698" spans="1:6" ht="21">
      <c r="A1698" s="143">
        <f t="shared" si="256"/>
        <v>10250</v>
      </c>
      <c r="B1698" s="143">
        <v>40</v>
      </c>
      <c r="C1698" s="143">
        <f>C1697+1</f>
        <v>10</v>
      </c>
      <c r="D1698" s="144" t="s">
        <v>2813</v>
      </c>
      <c r="E1698" s="143" t="s">
        <v>2805</v>
      </c>
      <c r="F1698" s="145" t="s">
        <v>1525</v>
      </c>
    </row>
    <row r="1699" spans="1:6" ht="21">
      <c r="A1699" s="143">
        <f t="shared" si="256"/>
        <v>10251</v>
      </c>
      <c r="B1699" s="143">
        <v>40</v>
      </c>
      <c r="C1699" s="143">
        <f>C1698+1</f>
        <v>11</v>
      </c>
      <c r="D1699" s="144" t="s">
        <v>2814</v>
      </c>
      <c r="E1699" s="143" t="s">
        <v>88</v>
      </c>
      <c r="F1699" s="145" t="s">
        <v>1532</v>
      </c>
    </row>
    <row r="1700" spans="1:6" ht="21">
      <c r="A1700" s="143">
        <f t="shared" si="256"/>
        <v>10252</v>
      </c>
      <c r="B1700" s="143">
        <v>40</v>
      </c>
      <c r="C1700" s="143">
        <f t="shared" ref="C1700" si="261">C1699+1</f>
        <v>12</v>
      </c>
      <c r="D1700" s="144" t="s">
        <v>2815</v>
      </c>
      <c r="E1700" s="143" t="s">
        <v>88</v>
      </c>
      <c r="F1700" s="145" t="s">
        <v>1532</v>
      </c>
    </row>
    <row r="1701" spans="1:6" ht="21">
      <c r="A1701" s="146">
        <f t="shared" si="256"/>
        <v>10496</v>
      </c>
      <c r="B1701" s="146">
        <v>41</v>
      </c>
      <c r="C1701" s="146">
        <v>0</v>
      </c>
      <c r="D1701" s="147" t="s">
        <v>2816</v>
      </c>
      <c r="E1701" s="146" t="s">
        <v>88</v>
      </c>
      <c r="F1701" s="148" t="s">
        <v>1522</v>
      </c>
    </row>
    <row r="1702" spans="1:6" ht="21">
      <c r="A1702" s="146">
        <f t="shared" si="256"/>
        <v>10497</v>
      </c>
      <c r="B1702" s="146">
        <v>41</v>
      </c>
      <c r="C1702" s="146">
        <f t="shared" ref="C1702" si="262">C1701+1</f>
        <v>1</v>
      </c>
      <c r="D1702" s="147" t="s">
        <v>2817</v>
      </c>
      <c r="E1702" s="146" t="s">
        <v>88</v>
      </c>
      <c r="F1702" s="148" t="s">
        <v>1532</v>
      </c>
    </row>
    <row r="1703" spans="1:6" ht="21">
      <c r="A1703" s="146">
        <f t="shared" si="256"/>
        <v>10498</v>
      </c>
      <c r="B1703" s="146">
        <v>41</v>
      </c>
      <c r="C1703" s="146">
        <f>C1702+1</f>
        <v>2</v>
      </c>
      <c r="D1703" s="147" t="s">
        <v>2818</v>
      </c>
      <c r="E1703" s="146" t="s">
        <v>88</v>
      </c>
      <c r="F1703" s="148" t="s">
        <v>1532</v>
      </c>
    </row>
    <row r="1704" spans="1:6" ht="21">
      <c r="A1704" s="146">
        <f t="shared" si="256"/>
        <v>10499</v>
      </c>
      <c r="B1704" s="146">
        <v>41</v>
      </c>
      <c r="C1704" s="146">
        <f t="shared" ref="C1704:C1737" si="263">C1703+1</f>
        <v>3</v>
      </c>
      <c r="D1704" s="147" t="s">
        <v>2819</v>
      </c>
      <c r="E1704" s="146" t="s">
        <v>88</v>
      </c>
      <c r="F1704" s="148" t="s">
        <v>1522</v>
      </c>
    </row>
    <row r="1705" spans="1:6" ht="21">
      <c r="A1705" s="146">
        <f t="shared" si="256"/>
        <v>10500</v>
      </c>
      <c r="B1705" s="146">
        <v>41</v>
      </c>
      <c r="C1705" s="146">
        <f t="shared" si="263"/>
        <v>4</v>
      </c>
      <c r="D1705" s="147" t="s">
        <v>2820</v>
      </c>
      <c r="E1705" s="146" t="s">
        <v>1568</v>
      </c>
      <c r="F1705" s="148" t="s">
        <v>1525</v>
      </c>
    </row>
    <row r="1706" spans="1:6" ht="21">
      <c r="A1706" s="146">
        <f t="shared" si="256"/>
        <v>10501</v>
      </c>
      <c r="B1706" s="146">
        <v>41</v>
      </c>
      <c r="C1706" s="146">
        <f t="shared" si="263"/>
        <v>5</v>
      </c>
      <c r="D1706" s="147" t="s">
        <v>2821</v>
      </c>
      <c r="E1706" s="146" t="s">
        <v>1568</v>
      </c>
      <c r="F1706" s="148" t="s">
        <v>1525</v>
      </c>
    </row>
    <row r="1707" spans="1:6" ht="21">
      <c r="A1707" s="146">
        <f t="shared" si="256"/>
        <v>10502</v>
      </c>
      <c r="B1707" s="146">
        <v>41</v>
      </c>
      <c r="C1707" s="146">
        <f t="shared" si="263"/>
        <v>6</v>
      </c>
      <c r="D1707" s="147" t="s">
        <v>2822</v>
      </c>
      <c r="E1707" s="149" t="s">
        <v>1259</v>
      </c>
      <c r="F1707" s="148" t="s">
        <v>1532</v>
      </c>
    </row>
    <row r="1708" spans="1:6" ht="21">
      <c r="A1708" s="146">
        <f t="shared" si="256"/>
        <v>10503</v>
      </c>
      <c r="B1708" s="146">
        <v>41</v>
      </c>
      <c r="C1708" s="146">
        <f t="shared" si="263"/>
        <v>7</v>
      </c>
      <c r="D1708" s="147" t="s">
        <v>2823</v>
      </c>
      <c r="E1708" s="149" t="s">
        <v>1259</v>
      </c>
      <c r="F1708" s="148" t="s">
        <v>1532</v>
      </c>
    </row>
    <row r="1709" spans="1:6" ht="21">
      <c r="A1709" s="146">
        <f t="shared" si="256"/>
        <v>10504</v>
      </c>
      <c r="B1709" s="146">
        <v>41</v>
      </c>
      <c r="C1709" s="146">
        <f t="shared" si="263"/>
        <v>8</v>
      </c>
      <c r="D1709" s="147" t="s">
        <v>2824</v>
      </c>
      <c r="E1709" s="149" t="s">
        <v>1259</v>
      </c>
      <c r="F1709" s="148" t="s">
        <v>1532</v>
      </c>
    </row>
    <row r="1710" spans="1:6" ht="21">
      <c r="A1710" s="146">
        <f t="shared" si="256"/>
        <v>10505</v>
      </c>
      <c r="B1710" s="146">
        <v>41</v>
      </c>
      <c r="C1710" s="146">
        <f t="shared" si="263"/>
        <v>9</v>
      </c>
      <c r="D1710" s="147" t="s">
        <v>2825</v>
      </c>
      <c r="E1710" s="146" t="s">
        <v>1538</v>
      </c>
      <c r="F1710" s="148" t="s">
        <v>1525</v>
      </c>
    </row>
    <row r="1711" spans="1:6" ht="21">
      <c r="A1711" s="146">
        <f t="shared" si="256"/>
        <v>10506</v>
      </c>
      <c r="B1711" s="146">
        <v>41</v>
      </c>
      <c r="C1711" s="146">
        <f t="shared" si="263"/>
        <v>10</v>
      </c>
      <c r="D1711" s="147" t="s">
        <v>2826</v>
      </c>
      <c r="E1711" s="146" t="s">
        <v>1538</v>
      </c>
      <c r="F1711" s="148" t="s">
        <v>1525</v>
      </c>
    </row>
    <row r="1712" spans="1:6" ht="21">
      <c r="A1712" s="146">
        <f>B1712*256+C1712</f>
        <v>10507</v>
      </c>
      <c r="B1712" s="146">
        <v>41</v>
      </c>
      <c r="C1712" s="146">
        <f t="shared" si="263"/>
        <v>11</v>
      </c>
      <c r="D1712" s="147" t="s">
        <v>2827</v>
      </c>
      <c r="E1712" s="146" t="s">
        <v>1538</v>
      </c>
      <c r="F1712" s="148" t="s">
        <v>1525</v>
      </c>
    </row>
    <row r="1713" spans="1:6" ht="21">
      <c r="A1713" s="146">
        <v>10508</v>
      </c>
      <c r="B1713" s="146">
        <v>41</v>
      </c>
      <c r="C1713" s="146">
        <f t="shared" si="263"/>
        <v>12</v>
      </c>
      <c r="D1713" s="147" t="s">
        <v>2828</v>
      </c>
      <c r="E1713" s="146" t="s">
        <v>1230</v>
      </c>
      <c r="F1713" s="146" t="s">
        <v>1525</v>
      </c>
    </row>
    <row r="1714" spans="1:6" ht="21">
      <c r="A1714" s="146">
        <v>10509</v>
      </c>
      <c r="B1714" s="146">
        <v>41</v>
      </c>
      <c r="C1714" s="146">
        <f t="shared" si="263"/>
        <v>13</v>
      </c>
      <c r="D1714" s="147" t="s">
        <v>2829</v>
      </c>
      <c r="E1714" s="146" t="s">
        <v>1255</v>
      </c>
      <c r="F1714" s="146" t="s">
        <v>1525</v>
      </c>
    </row>
    <row r="1715" spans="1:6" ht="21">
      <c r="A1715" s="146">
        <v>10510</v>
      </c>
      <c r="B1715" s="146">
        <v>41</v>
      </c>
      <c r="C1715" s="146">
        <f t="shared" si="263"/>
        <v>14</v>
      </c>
      <c r="D1715" s="147" t="s">
        <v>2830</v>
      </c>
      <c r="E1715" s="146" t="s">
        <v>1227</v>
      </c>
      <c r="F1715" s="146" t="s">
        <v>1525</v>
      </c>
    </row>
    <row r="1716" spans="1:6" ht="21">
      <c r="A1716" s="146">
        <v>10511</v>
      </c>
      <c r="B1716" s="146">
        <v>41</v>
      </c>
      <c r="C1716" s="146">
        <f t="shared" si="263"/>
        <v>15</v>
      </c>
      <c r="D1716" s="147" t="s">
        <v>2831</v>
      </c>
      <c r="E1716" s="146" t="s">
        <v>1230</v>
      </c>
      <c r="F1716" s="146" t="s">
        <v>1525</v>
      </c>
    </row>
    <row r="1717" spans="1:6" ht="21">
      <c r="A1717" s="146">
        <v>10512</v>
      </c>
      <c r="B1717" s="146">
        <v>41</v>
      </c>
      <c r="C1717" s="146">
        <f t="shared" si="263"/>
        <v>16</v>
      </c>
      <c r="D1717" s="147" t="s">
        <v>2832</v>
      </c>
      <c r="E1717" s="146" t="s">
        <v>1259</v>
      </c>
      <c r="F1717" s="146" t="s">
        <v>1532</v>
      </c>
    </row>
    <row r="1718" spans="1:6" ht="21">
      <c r="A1718" s="146">
        <v>10513</v>
      </c>
      <c r="B1718" s="146">
        <v>41</v>
      </c>
      <c r="C1718" s="146">
        <f t="shared" si="263"/>
        <v>17</v>
      </c>
      <c r="D1718" s="147" t="s">
        <v>2833</v>
      </c>
      <c r="E1718" s="146" t="s">
        <v>1230</v>
      </c>
      <c r="F1718" s="146" t="s">
        <v>1525</v>
      </c>
    </row>
    <row r="1719" spans="1:6" ht="21">
      <c r="A1719" s="146">
        <v>10514</v>
      </c>
      <c r="B1719" s="146">
        <v>41</v>
      </c>
      <c r="C1719" s="146">
        <f t="shared" si="263"/>
        <v>18</v>
      </c>
      <c r="D1719" s="147" t="s">
        <v>2834</v>
      </c>
      <c r="E1719" s="146" t="s">
        <v>1259</v>
      </c>
      <c r="F1719" s="146" t="s">
        <v>1532</v>
      </c>
    </row>
    <row r="1720" spans="1:6" ht="21">
      <c r="A1720" s="146">
        <v>10515</v>
      </c>
      <c r="B1720" s="146">
        <v>41</v>
      </c>
      <c r="C1720" s="146">
        <f t="shared" si="263"/>
        <v>19</v>
      </c>
      <c r="D1720" s="147" t="s">
        <v>2835</v>
      </c>
      <c r="E1720" s="146" t="s">
        <v>1230</v>
      </c>
      <c r="F1720" s="146" t="s">
        <v>1525</v>
      </c>
    </row>
    <row r="1721" spans="1:6" ht="21">
      <c r="A1721" s="146">
        <v>10516</v>
      </c>
      <c r="B1721" s="146">
        <v>41</v>
      </c>
      <c r="C1721" s="146">
        <f t="shared" si="263"/>
        <v>20</v>
      </c>
      <c r="D1721" s="147" t="s">
        <v>2836</v>
      </c>
      <c r="E1721" s="146" t="s">
        <v>1259</v>
      </c>
      <c r="F1721" s="146" t="s">
        <v>1532</v>
      </c>
    </row>
    <row r="1722" spans="1:6" ht="21">
      <c r="A1722" s="146">
        <v>10517</v>
      </c>
      <c r="B1722" s="146">
        <v>41</v>
      </c>
      <c r="C1722" s="146">
        <f t="shared" si="263"/>
        <v>21</v>
      </c>
      <c r="D1722" s="147" t="s">
        <v>2837</v>
      </c>
      <c r="E1722" s="146" t="s">
        <v>1227</v>
      </c>
      <c r="F1722" s="146" t="s">
        <v>1525</v>
      </c>
    </row>
    <row r="1723" spans="1:6" ht="21">
      <c r="A1723" s="146">
        <v>10518</v>
      </c>
      <c r="B1723" s="146">
        <v>41</v>
      </c>
      <c r="C1723" s="146">
        <f t="shared" si="263"/>
        <v>22</v>
      </c>
      <c r="D1723" s="147" t="s">
        <v>2838</v>
      </c>
      <c r="E1723" s="146" t="s">
        <v>1259</v>
      </c>
      <c r="F1723" s="146" t="s">
        <v>1532</v>
      </c>
    </row>
    <row r="1724" spans="1:6" ht="21">
      <c r="A1724" s="146">
        <v>10519</v>
      </c>
      <c r="B1724" s="146">
        <v>41</v>
      </c>
      <c r="C1724" s="146">
        <f t="shared" si="263"/>
        <v>23</v>
      </c>
      <c r="D1724" s="147" t="s">
        <v>2839</v>
      </c>
      <c r="E1724" s="146" t="s">
        <v>501</v>
      </c>
      <c r="F1724" s="146" t="s">
        <v>1525</v>
      </c>
    </row>
    <row r="1725" spans="1:6" ht="21">
      <c r="A1725" s="146">
        <v>10520</v>
      </c>
      <c r="B1725" s="146">
        <v>41</v>
      </c>
      <c r="C1725" s="146">
        <f t="shared" si="263"/>
        <v>24</v>
      </c>
      <c r="D1725" s="147" t="s">
        <v>2840</v>
      </c>
      <c r="E1725" s="146" t="s">
        <v>1259</v>
      </c>
      <c r="F1725" s="146" t="s">
        <v>1532</v>
      </c>
    </row>
    <row r="1726" spans="1:6" ht="21">
      <c r="A1726" s="146">
        <v>10521</v>
      </c>
      <c r="B1726" s="146">
        <v>41</v>
      </c>
      <c r="C1726" s="146">
        <f t="shared" si="263"/>
        <v>25</v>
      </c>
      <c r="D1726" s="147" t="s">
        <v>2841</v>
      </c>
      <c r="E1726" s="146" t="s">
        <v>1230</v>
      </c>
      <c r="F1726" s="146" t="s">
        <v>1525</v>
      </c>
    </row>
    <row r="1727" spans="1:6" ht="21">
      <c r="A1727" s="146">
        <v>10522</v>
      </c>
      <c r="B1727" s="146">
        <v>41</v>
      </c>
      <c r="C1727" s="146">
        <f t="shared" si="263"/>
        <v>26</v>
      </c>
      <c r="D1727" s="147" t="s">
        <v>2842</v>
      </c>
      <c r="E1727" s="146" t="s">
        <v>1259</v>
      </c>
      <c r="F1727" s="146" t="s">
        <v>1532</v>
      </c>
    </row>
    <row r="1728" spans="1:6" ht="21">
      <c r="A1728" s="146">
        <v>10523</v>
      </c>
      <c r="B1728" s="146">
        <v>41</v>
      </c>
      <c r="C1728" s="146">
        <f t="shared" si="263"/>
        <v>27</v>
      </c>
      <c r="D1728" s="147" t="s">
        <v>2843</v>
      </c>
      <c r="E1728" s="149" t="s">
        <v>88</v>
      </c>
      <c r="F1728" s="146" t="s">
        <v>1525</v>
      </c>
    </row>
    <row r="1729" spans="1:6" ht="21">
      <c r="A1729" s="146">
        <v>10524</v>
      </c>
      <c r="B1729" s="146">
        <v>41</v>
      </c>
      <c r="C1729" s="146">
        <f t="shared" si="263"/>
        <v>28</v>
      </c>
      <c r="D1729" s="147" t="s">
        <v>2844</v>
      </c>
      <c r="E1729" s="146" t="s">
        <v>501</v>
      </c>
      <c r="F1729" s="146" t="s">
        <v>1525</v>
      </c>
    </row>
    <row r="1730" spans="1:6" ht="21">
      <c r="A1730" s="146">
        <v>10525</v>
      </c>
      <c r="B1730" s="146">
        <v>41</v>
      </c>
      <c r="C1730" s="146">
        <f t="shared" si="263"/>
        <v>29</v>
      </c>
      <c r="D1730" s="147" t="s">
        <v>2845</v>
      </c>
      <c r="E1730" s="146" t="s">
        <v>501</v>
      </c>
      <c r="F1730" s="146" t="s">
        <v>1525</v>
      </c>
    </row>
    <row r="1731" spans="1:6" ht="21">
      <c r="A1731" s="112">
        <f t="shared" ref="A1731:A1737" si="264">B1731*256+C1731</f>
        <v>10752</v>
      </c>
      <c r="B1731" s="112">
        <v>42</v>
      </c>
      <c r="C1731" s="112">
        <v>0</v>
      </c>
      <c r="D1731" s="113" t="s">
        <v>2846</v>
      </c>
      <c r="E1731" s="114" t="s">
        <v>88</v>
      </c>
      <c r="F1731" s="115" t="s">
        <v>1522</v>
      </c>
    </row>
    <row r="1732" spans="1:6" ht="21">
      <c r="A1732" s="112">
        <f t="shared" si="264"/>
        <v>10753</v>
      </c>
      <c r="B1732" s="112">
        <v>42</v>
      </c>
      <c r="C1732" s="112">
        <f t="shared" si="263"/>
        <v>1</v>
      </c>
      <c r="D1732" s="113" t="s">
        <v>2847</v>
      </c>
      <c r="E1732" s="112" t="s">
        <v>1230</v>
      </c>
      <c r="F1732" s="112" t="s">
        <v>1525</v>
      </c>
    </row>
    <row r="1733" spans="1:6" ht="21">
      <c r="A1733" s="112">
        <f t="shared" si="264"/>
        <v>10754</v>
      </c>
      <c r="B1733" s="112">
        <v>42</v>
      </c>
      <c r="C1733" s="112">
        <f t="shared" si="263"/>
        <v>2</v>
      </c>
      <c r="D1733" s="113" t="s">
        <v>2848</v>
      </c>
      <c r="E1733" s="112" t="s">
        <v>1230</v>
      </c>
      <c r="F1733" s="112" t="s">
        <v>1525</v>
      </c>
    </row>
    <row r="1734" spans="1:6" ht="21">
      <c r="A1734" s="112">
        <f t="shared" si="264"/>
        <v>10755</v>
      </c>
      <c r="B1734" s="112">
        <v>42</v>
      </c>
      <c r="C1734" s="112">
        <f t="shared" si="263"/>
        <v>3</v>
      </c>
      <c r="D1734" s="113" t="s">
        <v>2849</v>
      </c>
      <c r="E1734" s="112" t="s">
        <v>1259</v>
      </c>
      <c r="F1734" s="112" t="s">
        <v>1532</v>
      </c>
    </row>
    <row r="1735" spans="1:6" ht="21">
      <c r="A1735" s="40">
        <f t="shared" si="264"/>
        <v>11008</v>
      </c>
      <c r="B1735" s="40">
        <v>43</v>
      </c>
      <c r="C1735" s="40">
        <v>0</v>
      </c>
      <c r="D1735" s="41" t="s">
        <v>2850</v>
      </c>
      <c r="E1735" s="42" t="s">
        <v>88</v>
      </c>
      <c r="F1735" s="43" t="s">
        <v>1522</v>
      </c>
    </row>
    <row r="1736" spans="1:6" ht="21">
      <c r="A1736" s="40">
        <f t="shared" si="264"/>
        <v>11009</v>
      </c>
      <c r="B1736" s="40">
        <v>43</v>
      </c>
      <c r="C1736" s="40">
        <f t="shared" si="263"/>
        <v>1</v>
      </c>
      <c r="D1736" s="41" t="s">
        <v>2851</v>
      </c>
      <c r="E1736" s="40" t="s">
        <v>1255</v>
      </c>
      <c r="F1736" s="40" t="s">
        <v>1525</v>
      </c>
    </row>
    <row r="1737" spans="1:6" ht="21">
      <c r="A1737" s="40">
        <f t="shared" si="264"/>
        <v>11010</v>
      </c>
      <c r="B1737" s="40">
        <v>43</v>
      </c>
      <c r="C1737" s="40">
        <f t="shared" si="263"/>
        <v>2</v>
      </c>
      <c r="D1737" s="41" t="s">
        <v>2852</v>
      </c>
      <c r="E1737" s="42" t="s">
        <v>1255</v>
      </c>
      <c r="F1737" s="40" t="s">
        <v>1525</v>
      </c>
    </row>
    <row r="1738" spans="1:6" ht="21">
      <c r="A1738" s="110">
        <f t="shared" si="256"/>
        <v>65280</v>
      </c>
      <c r="B1738" s="110">
        <v>255</v>
      </c>
      <c r="C1738" s="110">
        <v>0</v>
      </c>
      <c r="D1738" s="120" t="s">
        <v>2853</v>
      </c>
      <c r="E1738" s="110" t="s">
        <v>88</v>
      </c>
      <c r="F1738" s="122" t="s">
        <v>1522</v>
      </c>
    </row>
    <row r="1739" spans="1:6" ht="21">
      <c r="A1739" s="110">
        <f t="shared" si="256"/>
        <v>65281</v>
      </c>
      <c r="B1739" s="110">
        <v>255</v>
      </c>
      <c r="C1739" s="110">
        <v>1</v>
      </c>
      <c r="D1739" s="120" t="s">
        <v>2854</v>
      </c>
      <c r="E1739" s="110" t="s">
        <v>88</v>
      </c>
      <c r="F1739" s="122" t="s">
        <v>1522</v>
      </c>
    </row>
    <row r="1740" spans="1:6" ht="21">
      <c r="A1740" s="110">
        <f t="shared" si="256"/>
        <v>65282</v>
      </c>
      <c r="B1740" s="110">
        <v>255</v>
      </c>
      <c r="C1740" s="110">
        <v>2</v>
      </c>
      <c r="D1740" s="120" t="s">
        <v>2855</v>
      </c>
      <c r="E1740" s="110" t="s">
        <v>88</v>
      </c>
      <c r="F1740" s="122" t="s">
        <v>1522</v>
      </c>
    </row>
    <row r="1741" spans="1:6" ht="21">
      <c r="A1741" s="110">
        <f t="shared" ref="A1741:A1767" si="265">B1741*256+C1741</f>
        <v>65283</v>
      </c>
      <c r="B1741" s="110">
        <v>255</v>
      </c>
      <c r="C1741" s="110">
        <v>3</v>
      </c>
      <c r="D1741" s="120" t="s">
        <v>2856</v>
      </c>
      <c r="E1741" s="110" t="s">
        <v>88</v>
      </c>
      <c r="F1741" s="122" t="s">
        <v>1522</v>
      </c>
    </row>
    <row r="1742" spans="1:6" ht="21">
      <c r="A1742" s="110">
        <f t="shared" si="265"/>
        <v>65284</v>
      </c>
      <c r="B1742" s="110">
        <v>255</v>
      </c>
      <c r="C1742" s="110">
        <v>4</v>
      </c>
      <c r="D1742" s="120" t="s">
        <v>2857</v>
      </c>
      <c r="E1742" s="110" t="s">
        <v>88</v>
      </c>
      <c r="F1742" s="122" t="s">
        <v>1522</v>
      </c>
    </row>
    <row r="1743" spans="1:6" ht="21">
      <c r="A1743" s="110">
        <f t="shared" si="265"/>
        <v>65285</v>
      </c>
      <c r="B1743" s="110">
        <v>255</v>
      </c>
      <c r="C1743" s="110">
        <v>5</v>
      </c>
      <c r="D1743" s="120" t="s">
        <v>2858</v>
      </c>
      <c r="E1743" s="110" t="s">
        <v>88</v>
      </c>
      <c r="F1743" s="122" t="s">
        <v>1522</v>
      </c>
    </row>
    <row r="1744" spans="1:6" ht="21">
      <c r="A1744" s="110">
        <f t="shared" si="265"/>
        <v>65286</v>
      </c>
      <c r="B1744" s="110">
        <v>255</v>
      </c>
      <c r="C1744" s="110">
        <v>6</v>
      </c>
      <c r="D1744" s="120" t="s">
        <v>2859</v>
      </c>
      <c r="E1744" s="110" t="s">
        <v>88</v>
      </c>
      <c r="F1744" s="122" t="s">
        <v>1522</v>
      </c>
    </row>
    <row r="1745" spans="1:6" ht="21">
      <c r="A1745" s="110">
        <f t="shared" si="265"/>
        <v>65287</v>
      </c>
      <c r="B1745" s="110">
        <v>255</v>
      </c>
      <c r="C1745" s="110">
        <v>7</v>
      </c>
      <c r="D1745" s="120" t="s">
        <v>2860</v>
      </c>
      <c r="E1745" s="110" t="s">
        <v>88</v>
      </c>
      <c r="F1745" s="122" t="s">
        <v>1522</v>
      </c>
    </row>
    <row r="1746" spans="1:6" ht="21">
      <c r="A1746" s="110">
        <f t="shared" si="265"/>
        <v>65288</v>
      </c>
      <c r="B1746" s="110">
        <v>255</v>
      </c>
      <c r="C1746" s="110">
        <v>8</v>
      </c>
      <c r="D1746" s="120" t="s">
        <v>2861</v>
      </c>
      <c r="E1746" s="110" t="s">
        <v>88</v>
      </c>
      <c r="F1746" s="122" t="s">
        <v>1522</v>
      </c>
    </row>
    <row r="1747" spans="1:6" ht="21">
      <c r="A1747" s="110">
        <f t="shared" si="265"/>
        <v>65289</v>
      </c>
      <c r="B1747" s="110">
        <v>255</v>
      </c>
      <c r="C1747" s="110">
        <v>9</v>
      </c>
      <c r="D1747" s="120" t="s">
        <v>2862</v>
      </c>
      <c r="E1747" s="110" t="s">
        <v>88</v>
      </c>
      <c r="F1747" s="122" t="s">
        <v>1522</v>
      </c>
    </row>
    <row r="1748" spans="1:6" ht="21">
      <c r="A1748" s="110">
        <f t="shared" si="265"/>
        <v>65290</v>
      </c>
      <c r="B1748" s="110">
        <v>255</v>
      </c>
      <c r="C1748" s="110">
        <v>10</v>
      </c>
      <c r="D1748" s="120" t="s">
        <v>2863</v>
      </c>
      <c r="E1748" s="110" t="s">
        <v>88</v>
      </c>
      <c r="F1748" s="122" t="s">
        <v>1525</v>
      </c>
    </row>
    <row r="1749" spans="1:6" ht="21">
      <c r="A1749" s="110">
        <f t="shared" si="265"/>
        <v>65291</v>
      </c>
      <c r="B1749" s="110">
        <v>255</v>
      </c>
      <c r="C1749" s="110">
        <v>11</v>
      </c>
      <c r="D1749" s="120" t="s">
        <v>2864</v>
      </c>
      <c r="E1749" s="110" t="s">
        <v>88</v>
      </c>
      <c r="F1749" s="122" t="s">
        <v>1525</v>
      </c>
    </row>
    <row r="1750" spans="1:6" ht="21">
      <c r="A1750" s="110">
        <f t="shared" si="265"/>
        <v>65292</v>
      </c>
      <c r="B1750" s="110">
        <v>255</v>
      </c>
      <c r="C1750" s="110">
        <v>12</v>
      </c>
      <c r="D1750" s="120" t="s">
        <v>2865</v>
      </c>
      <c r="E1750" s="110" t="s">
        <v>88</v>
      </c>
      <c r="F1750" s="122" t="s">
        <v>1525</v>
      </c>
    </row>
    <row r="1751" spans="1:6" ht="21">
      <c r="A1751" s="110">
        <f t="shared" si="265"/>
        <v>65293</v>
      </c>
      <c r="B1751" s="110">
        <v>255</v>
      </c>
      <c r="C1751" s="110">
        <v>13</v>
      </c>
      <c r="D1751" s="120" t="s">
        <v>2866</v>
      </c>
      <c r="E1751" s="110" t="s">
        <v>88</v>
      </c>
      <c r="F1751" s="122" t="s">
        <v>1525</v>
      </c>
    </row>
    <row r="1752" spans="1:6" ht="21">
      <c r="A1752" s="110">
        <f t="shared" si="265"/>
        <v>65294</v>
      </c>
      <c r="B1752" s="110">
        <v>255</v>
      </c>
      <c r="C1752" s="110">
        <v>14</v>
      </c>
      <c r="D1752" s="120" t="s">
        <v>2867</v>
      </c>
      <c r="E1752" s="110" t="s">
        <v>88</v>
      </c>
      <c r="F1752" s="122" t="s">
        <v>1525</v>
      </c>
    </row>
    <row r="1753" spans="1:6" ht="21">
      <c r="A1753" s="110">
        <f t="shared" si="265"/>
        <v>65295</v>
      </c>
      <c r="B1753" s="110">
        <v>255</v>
      </c>
      <c r="C1753" s="110">
        <v>15</v>
      </c>
      <c r="D1753" s="120" t="s">
        <v>2868</v>
      </c>
      <c r="E1753" s="110" t="s">
        <v>88</v>
      </c>
      <c r="F1753" s="122" t="s">
        <v>1525</v>
      </c>
    </row>
    <row r="1754" spans="1:6" ht="21">
      <c r="A1754" s="110">
        <f t="shared" si="265"/>
        <v>65296</v>
      </c>
      <c r="B1754" s="110">
        <v>255</v>
      </c>
      <c r="C1754" s="110">
        <v>16</v>
      </c>
      <c r="D1754" s="120" t="s">
        <v>2869</v>
      </c>
      <c r="E1754" s="110" t="s">
        <v>88</v>
      </c>
      <c r="F1754" s="122" t="s">
        <v>1525</v>
      </c>
    </row>
    <row r="1755" spans="1:6" ht="21">
      <c r="A1755" s="110">
        <f t="shared" si="265"/>
        <v>65297</v>
      </c>
      <c r="B1755" s="110">
        <v>255</v>
      </c>
      <c r="C1755" s="110">
        <v>17</v>
      </c>
      <c r="D1755" s="120" t="s">
        <v>2870</v>
      </c>
      <c r="E1755" s="110" t="s">
        <v>88</v>
      </c>
      <c r="F1755" s="122" t="s">
        <v>1525</v>
      </c>
    </row>
    <row r="1756" spans="1:6" ht="21">
      <c r="A1756" s="110">
        <f t="shared" si="265"/>
        <v>65298</v>
      </c>
      <c r="B1756" s="110">
        <v>255</v>
      </c>
      <c r="C1756" s="110">
        <v>18</v>
      </c>
      <c r="D1756" s="120" t="s">
        <v>2871</v>
      </c>
      <c r="E1756" s="110" t="s">
        <v>88</v>
      </c>
      <c r="F1756" s="122" t="s">
        <v>1525</v>
      </c>
    </row>
    <row r="1757" spans="1:6" ht="21">
      <c r="A1757" s="110">
        <f t="shared" si="265"/>
        <v>65299</v>
      </c>
      <c r="B1757" s="110">
        <v>255</v>
      </c>
      <c r="C1757" s="110">
        <v>19</v>
      </c>
      <c r="D1757" s="120" t="s">
        <v>2872</v>
      </c>
      <c r="E1757" s="110" t="s">
        <v>88</v>
      </c>
      <c r="F1757" s="122" t="s">
        <v>1525</v>
      </c>
    </row>
    <row r="1758" spans="1:6" ht="21">
      <c r="A1758" s="110">
        <f t="shared" si="265"/>
        <v>65300</v>
      </c>
      <c r="B1758" s="110">
        <v>255</v>
      </c>
      <c r="C1758" s="110">
        <v>20</v>
      </c>
      <c r="D1758" s="120" t="s">
        <v>2873</v>
      </c>
      <c r="E1758" s="110" t="s">
        <v>88</v>
      </c>
      <c r="F1758" s="122" t="s">
        <v>1532</v>
      </c>
    </row>
    <row r="1759" spans="1:6" ht="21">
      <c r="A1759" s="110">
        <f t="shared" si="265"/>
        <v>65301</v>
      </c>
      <c r="B1759" s="110">
        <v>255</v>
      </c>
      <c r="C1759" s="110">
        <v>21</v>
      </c>
      <c r="D1759" s="120" t="s">
        <v>2874</v>
      </c>
      <c r="E1759" s="110" t="s">
        <v>88</v>
      </c>
      <c r="F1759" s="122" t="s">
        <v>1532</v>
      </c>
    </row>
    <row r="1760" spans="1:6" ht="21">
      <c r="A1760" s="110">
        <f t="shared" si="265"/>
        <v>65302</v>
      </c>
      <c r="B1760" s="110">
        <v>255</v>
      </c>
      <c r="C1760" s="110">
        <v>22</v>
      </c>
      <c r="D1760" s="120" t="s">
        <v>2875</v>
      </c>
      <c r="E1760" s="110" t="s">
        <v>88</v>
      </c>
      <c r="F1760" s="122" t="s">
        <v>1532</v>
      </c>
    </row>
    <row r="1761" spans="1:6" ht="21">
      <c r="A1761" s="110">
        <f t="shared" si="265"/>
        <v>65303</v>
      </c>
      <c r="B1761" s="110">
        <v>255</v>
      </c>
      <c r="C1761" s="110">
        <v>23</v>
      </c>
      <c r="D1761" s="120" t="s">
        <v>2876</v>
      </c>
      <c r="E1761" s="110" t="s">
        <v>88</v>
      </c>
      <c r="F1761" s="122" t="s">
        <v>1532</v>
      </c>
    </row>
    <row r="1762" spans="1:6" ht="21">
      <c r="A1762" s="110">
        <f t="shared" si="265"/>
        <v>65304</v>
      </c>
      <c r="B1762" s="110">
        <v>255</v>
      </c>
      <c r="C1762" s="110">
        <v>24</v>
      </c>
      <c r="D1762" s="120" t="s">
        <v>2877</v>
      </c>
      <c r="E1762" s="110" t="s">
        <v>88</v>
      </c>
      <c r="F1762" s="122" t="s">
        <v>1532</v>
      </c>
    </row>
    <row r="1763" spans="1:6" ht="21">
      <c r="A1763" s="110">
        <f t="shared" si="265"/>
        <v>65305</v>
      </c>
      <c r="B1763" s="110">
        <v>255</v>
      </c>
      <c r="C1763" s="110">
        <v>25</v>
      </c>
      <c r="D1763" s="120" t="s">
        <v>2878</v>
      </c>
      <c r="E1763" s="110" t="s">
        <v>88</v>
      </c>
      <c r="F1763" s="122" t="s">
        <v>1532</v>
      </c>
    </row>
    <row r="1764" spans="1:6" ht="21">
      <c r="A1764" s="110">
        <f t="shared" si="265"/>
        <v>65306</v>
      </c>
      <c r="B1764" s="110">
        <v>255</v>
      </c>
      <c r="C1764" s="110">
        <v>26</v>
      </c>
      <c r="D1764" s="120" t="s">
        <v>2879</v>
      </c>
      <c r="E1764" s="110" t="s">
        <v>88</v>
      </c>
      <c r="F1764" s="122" t="s">
        <v>1532</v>
      </c>
    </row>
    <row r="1765" spans="1:6" ht="21">
      <c r="A1765" s="110">
        <f t="shared" si="265"/>
        <v>65307</v>
      </c>
      <c r="B1765" s="110">
        <v>255</v>
      </c>
      <c r="C1765" s="110">
        <v>27</v>
      </c>
      <c r="D1765" s="120" t="s">
        <v>2880</v>
      </c>
      <c r="E1765" s="110" t="s">
        <v>88</v>
      </c>
      <c r="F1765" s="122" t="s">
        <v>1532</v>
      </c>
    </row>
    <row r="1766" spans="1:6" ht="21">
      <c r="A1766" s="110">
        <f t="shared" si="265"/>
        <v>65308</v>
      </c>
      <c r="B1766" s="110">
        <v>255</v>
      </c>
      <c r="C1766" s="110">
        <v>28</v>
      </c>
      <c r="D1766" s="120" t="s">
        <v>2881</v>
      </c>
      <c r="E1766" s="110" t="s">
        <v>88</v>
      </c>
      <c r="F1766" s="122" t="s">
        <v>1532</v>
      </c>
    </row>
    <row r="1767" spans="1:6" ht="21">
      <c r="A1767" s="110">
        <f t="shared" si="265"/>
        <v>65309</v>
      </c>
      <c r="B1767" s="110">
        <v>255</v>
      </c>
      <c r="C1767" s="110">
        <v>29</v>
      </c>
      <c r="D1767" s="120" t="s">
        <v>2882</v>
      </c>
      <c r="E1767" s="110" t="s">
        <v>88</v>
      </c>
      <c r="F1767" s="122" t="s">
        <v>1532</v>
      </c>
    </row>
  </sheetData>
  <conditionalFormatting sqref="A602:F707 A17:D19 D20:F25 B1756:F1767 A2:F16 A971:B971 A392:F576 A1607:F1612 D971:F971 A1614:F1638 A715:F968 A973:F1596 A325:F345 A291:F292 A293:B302 D293:F302 C293:C323 D219:F227 D30:F217 A20:C227 A1601:F1605 A347:F388 A228:F258 A261:F288">
    <cfRule type="cellIs" dxfId="229" priority="230" operator="equal">
      <formula>""</formula>
    </cfRule>
  </conditionalFormatting>
  <conditionalFormatting sqref="A1639:F1672">
    <cfRule type="cellIs" dxfId="228" priority="229" operator="equal">
      <formula>""</formula>
    </cfRule>
  </conditionalFormatting>
  <conditionalFormatting sqref="A1606">
    <cfRule type="cellIs" dxfId="227" priority="228" operator="equal">
      <formula>""</formula>
    </cfRule>
  </conditionalFormatting>
  <conditionalFormatting sqref="B1606:D1606">
    <cfRule type="cellIs" dxfId="226" priority="227" operator="equal">
      <formula>""</formula>
    </cfRule>
  </conditionalFormatting>
  <conditionalFormatting sqref="F1606">
    <cfRule type="cellIs" dxfId="225" priority="226" operator="equal">
      <formula>""</formula>
    </cfRule>
  </conditionalFormatting>
  <conditionalFormatting sqref="E1606">
    <cfRule type="cellIs" dxfId="224" priority="225" operator="equal">
      <formula>""</formula>
    </cfRule>
  </conditionalFormatting>
  <conditionalFormatting sqref="A577:F581">
    <cfRule type="cellIs" dxfId="223" priority="224" operator="equal">
      <formula>""</formula>
    </cfRule>
  </conditionalFormatting>
  <conditionalFormatting sqref="A582:F586">
    <cfRule type="cellIs" dxfId="222" priority="223" operator="equal">
      <formula>""</formula>
    </cfRule>
  </conditionalFormatting>
  <conditionalFormatting sqref="A587:F591">
    <cfRule type="cellIs" dxfId="221" priority="222" operator="equal">
      <formula>""</formula>
    </cfRule>
  </conditionalFormatting>
  <conditionalFormatting sqref="A592:F596">
    <cfRule type="cellIs" dxfId="220" priority="221" operator="equal">
      <formula>""</formula>
    </cfRule>
  </conditionalFormatting>
  <conditionalFormatting sqref="A597:F601">
    <cfRule type="cellIs" dxfId="219" priority="220" operator="equal">
      <formula>""</formula>
    </cfRule>
  </conditionalFormatting>
  <conditionalFormatting sqref="A708:F714">
    <cfRule type="cellIs" dxfId="218" priority="219" operator="equal">
      <formula>""</formula>
    </cfRule>
  </conditionalFormatting>
  <conditionalFormatting sqref="A1657:F1672">
    <cfRule type="cellIs" dxfId="217" priority="218" operator="equal">
      <formula>""</formula>
    </cfRule>
  </conditionalFormatting>
  <conditionalFormatting sqref="F17 E18:F19">
    <cfRule type="cellIs" dxfId="216" priority="217" operator="equal">
      <formula>""</formula>
    </cfRule>
  </conditionalFormatting>
  <conditionalFormatting sqref="A289:F289">
    <cfRule type="cellIs" dxfId="215" priority="216" operator="equal">
      <formula>""</formula>
    </cfRule>
  </conditionalFormatting>
  <conditionalFormatting sqref="A290:C290 E290:F290">
    <cfRule type="cellIs" dxfId="214" priority="215" operator="equal">
      <formula>""</formula>
    </cfRule>
  </conditionalFormatting>
  <conditionalFormatting sqref="D290">
    <cfRule type="cellIs" dxfId="213" priority="214" operator="equal">
      <formula>""</formula>
    </cfRule>
  </conditionalFormatting>
  <conditionalFormatting sqref="D26:D29">
    <cfRule type="cellIs" dxfId="212" priority="213" operator="equal">
      <formula>""</formula>
    </cfRule>
  </conditionalFormatting>
  <conditionalFormatting sqref="F26">
    <cfRule type="cellIs" dxfId="211" priority="212" operator="equal">
      <formula>""</formula>
    </cfRule>
  </conditionalFormatting>
  <conditionalFormatting sqref="E26">
    <cfRule type="cellIs" dxfId="210" priority="211" operator="equal">
      <formula>""</formula>
    </cfRule>
  </conditionalFormatting>
  <conditionalFormatting sqref="A303:B303 D303:F303">
    <cfRule type="cellIs" dxfId="209" priority="210" operator="equal">
      <formula>""</formula>
    </cfRule>
  </conditionalFormatting>
  <conditionalFormatting sqref="B1743:F1755 B1738:D1742">
    <cfRule type="cellIs" dxfId="208" priority="209" operator="equal">
      <formula>""</formula>
    </cfRule>
  </conditionalFormatting>
  <conditionalFormatting sqref="B1682:C1682 C1683:C1685 E1682:F1682 E1684:F1684 E1683">
    <cfRule type="cellIs" dxfId="207" priority="208" operator="equal">
      <formula>""</formula>
    </cfRule>
  </conditionalFormatting>
  <conditionalFormatting sqref="D1682">
    <cfRule type="cellIs" dxfId="206" priority="207" operator="equal">
      <formula>""</formula>
    </cfRule>
  </conditionalFormatting>
  <conditionalFormatting sqref="D1683">
    <cfRule type="cellIs" dxfId="205" priority="206" operator="equal">
      <formula>""</formula>
    </cfRule>
  </conditionalFormatting>
  <conditionalFormatting sqref="D1684">
    <cfRule type="cellIs" dxfId="204" priority="205" operator="equal">
      <formula>""</formula>
    </cfRule>
  </conditionalFormatting>
  <conditionalFormatting sqref="E1685:F1685">
    <cfRule type="cellIs" dxfId="203" priority="204" operator="equal">
      <formula>""</formula>
    </cfRule>
  </conditionalFormatting>
  <conditionalFormatting sqref="D1685">
    <cfRule type="cellIs" dxfId="202" priority="203" operator="equal">
      <formula>""</formula>
    </cfRule>
  </conditionalFormatting>
  <conditionalFormatting sqref="C1686:C1687">
    <cfRule type="cellIs" dxfId="201" priority="202" operator="equal">
      <formula>""</formula>
    </cfRule>
  </conditionalFormatting>
  <conditionalFormatting sqref="D1686:D1687">
    <cfRule type="cellIs" dxfId="200" priority="201" operator="equal">
      <formula>""</formula>
    </cfRule>
  </conditionalFormatting>
  <conditionalFormatting sqref="F1683">
    <cfRule type="cellIs" dxfId="199" priority="197" operator="equal">
      <formula>""</formula>
    </cfRule>
  </conditionalFormatting>
  <conditionalFormatting sqref="B1683:B1687">
    <cfRule type="cellIs" dxfId="198" priority="200" operator="equal">
      <formula>""</formula>
    </cfRule>
  </conditionalFormatting>
  <conditionalFormatting sqref="E1686:E1687">
    <cfRule type="cellIs" dxfId="197" priority="199" operator="equal">
      <formula>""</formula>
    </cfRule>
  </conditionalFormatting>
  <conditionalFormatting sqref="F1686:F1687">
    <cfRule type="cellIs" dxfId="196" priority="198" operator="equal">
      <formula>""</formula>
    </cfRule>
  </conditionalFormatting>
  <conditionalFormatting sqref="E1738:F1742">
    <cfRule type="cellIs" dxfId="195" priority="196" operator="equal">
      <formula>""</formula>
    </cfRule>
  </conditionalFormatting>
  <conditionalFormatting sqref="A1756:A1767">
    <cfRule type="cellIs" dxfId="194" priority="195" operator="equal">
      <formula>""</formula>
    </cfRule>
  </conditionalFormatting>
  <conditionalFormatting sqref="A1738:A1755">
    <cfRule type="cellIs" dxfId="193" priority="194" operator="equal">
      <formula>""</formula>
    </cfRule>
  </conditionalFormatting>
  <conditionalFormatting sqref="A1682">
    <cfRule type="cellIs" dxfId="192" priority="193" operator="equal">
      <formula>""</formula>
    </cfRule>
  </conditionalFormatting>
  <conditionalFormatting sqref="A1683:A1687">
    <cfRule type="cellIs" dxfId="191" priority="192" operator="equal">
      <formula>""</formula>
    </cfRule>
  </conditionalFormatting>
  <conditionalFormatting sqref="E17">
    <cfRule type="cellIs" dxfId="190" priority="191" operator="equal">
      <formula>""</formula>
    </cfRule>
  </conditionalFormatting>
  <conditionalFormatting sqref="A969:F969">
    <cfRule type="cellIs" dxfId="189" priority="190" operator="equal">
      <formula>""</formula>
    </cfRule>
  </conditionalFormatting>
  <conditionalFormatting sqref="A970:F970">
    <cfRule type="cellIs" dxfId="188" priority="189" operator="equal">
      <formula>""</formula>
    </cfRule>
  </conditionalFormatting>
  <conditionalFormatting sqref="C971">
    <cfRule type="cellIs" dxfId="187" priority="188" operator="equal">
      <formula>""</formula>
    </cfRule>
  </conditionalFormatting>
  <conditionalFormatting sqref="E1673:F1675 A1673:C1676">
    <cfRule type="cellIs" dxfId="186" priority="187" operator="equal">
      <formula>""</formula>
    </cfRule>
  </conditionalFormatting>
  <conditionalFormatting sqref="D1673">
    <cfRule type="cellIs" dxfId="185" priority="186" operator="equal">
      <formula>""</formula>
    </cfRule>
  </conditionalFormatting>
  <conditionalFormatting sqref="D1674">
    <cfRule type="cellIs" dxfId="184" priority="185" operator="equal">
      <formula>""</formula>
    </cfRule>
  </conditionalFormatting>
  <conditionalFormatting sqref="D1675">
    <cfRule type="cellIs" dxfId="183" priority="184" operator="equal">
      <formula>""</formula>
    </cfRule>
  </conditionalFormatting>
  <conditionalFormatting sqref="E1676:F1676">
    <cfRule type="cellIs" dxfId="182" priority="183" operator="equal">
      <formula>""</formula>
    </cfRule>
  </conditionalFormatting>
  <conditionalFormatting sqref="D1676">
    <cfRule type="cellIs" dxfId="181" priority="182" operator="equal">
      <formula>""</formula>
    </cfRule>
  </conditionalFormatting>
  <conditionalFormatting sqref="A1677:C1680">
    <cfRule type="cellIs" dxfId="180" priority="181" operator="equal">
      <formula>""</formula>
    </cfRule>
  </conditionalFormatting>
  <conditionalFormatting sqref="D1679:D1680">
    <cfRule type="cellIs" dxfId="179" priority="180" operator="equal">
      <formula>""</formula>
    </cfRule>
  </conditionalFormatting>
  <conditionalFormatting sqref="E1679:F1680">
    <cfRule type="cellIs" dxfId="178" priority="179" operator="equal">
      <formula>""</formula>
    </cfRule>
  </conditionalFormatting>
  <conditionalFormatting sqref="E1677:F1677">
    <cfRule type="cellIs" dxfId="177" priority="178" operator="equal">
      <formula>""</formula>
    </cfRule>
  </conditionalFormatting>
  <conditionalFormatting sqref="D1677">
    <cfRule type="cellIs" dxfId="176" priority="177" operator="equal">
      <formula>""</formula>
    </cfRule>
  </conditionalFormatting>
  <conditionalFormatting sqref="E1678:F1678">
    <cfRule type="cellIs" dxfId="175" priority="176" operator="equal">
      <formula>""</formula>
    </cfRule>
  </conditionalFormatting>
  <conditionalFormatting sqref="D1678">
    <cfRule type="cellIs" dxfId="174" priority="175" operator="equal">
      <formula>""</formula>
    </cfRule>
  </conditionalFormatting>
  <conditionalFormatting sqref="A1687:F1687">
    <cfRule type="cellIs" dxfId="173" priority="174" operator="equal">
      <formula>""</formula>
    </cfRule>
  </conditionalFormatting>
  <conditionalFormatting sqref="A304:B306 D304:F304 D305:D306 F305:F306">
    <cfRule type="cellIs" dxfId="172" priority="173" operator="equal">
      <formula>""</formula>
    </cfRule>
  </conditionalFormatting>
  <conditionalFormatting sqref="A389:E389">
    <cfRule type="cellIs" dxfId="171" priority="172" operator="equal">
      <formula>""</formula>
    </cfRule>
  </conditionalFormatting>
  <conditionalFormatting sqref="A390:E391">
    <cfRule type="cellIs" dxfId="170" priority="171" operator="equal">
      <formula>""</formula>
    </cfRule>
  </conditionalFormatting>
  <conditionalFormatting sqref="F389">
    <cfRule type="cellIs" dxfId="169" priority="170" operator="equal">
      <formula>""</formula>
    </cfRule>
  </conditionalFormatting>
  <conditionalFormatting sqref="F390:F391">
    <cfRule type="cellIs" dxfId="168" priority="169" operator="equal">
      <formula>""</formula>
    </cfRule>
  </conditionalFormatting>
  <conditionalFormatting sqref="A1613:E1613">
    <cfRule type="cellIs" dxfId="167" priority="168" operator="equal">
      <formula>""</formula>
    </cfRule>
  </conditionalFormatting>
  <conditionalFormatting sqref="F1613">
    <cfRule type="cellIs" dxfId="166" priority="167" operator="equal">
      <formula>""</formula>
    </cfRule>
  </conditionalFormatting>
  <conditionalFormatting sqref="B1688:C1688 C1689:C1691 E1688:F1688 E1690:F1690 E1689">
    <cfRule type="cellIs" dxfId="165" priority="166" operator="equal">
      <formula>""</formula>
    </cfRule>
  </conditionalFormatting>
  <conditionalFormatting sqref="D1688">
    <cfRule type="cellIs" dxfId="164" priority="165" operator="equal">
      <formula>""</formula>
    </cfRule>
  </conditionalFormatting>
  <conditionalFormatting sqref="D1689">
    <cfRule type="cellIs" dxfId="163" priority="164" operator="equal">
      <formula>""</formula>
    </cfRule>
  </conditionalFormatting>
  <conditionalFormatting sqref="D1690">
    <cfRule type="cellIs" dxfId="162" priority="163" operator="equal">
      <formula>""</formula>
    </cfRule>
  </conditionalFormatting>
  <conditionalFormatting sqref="D1691">
    <cfRule type="cellIs" dxfId="161" priority="162" operator="equal">
      <formula>""</formula>
    </cfRule>
  </conditionalFormatting>
  <conditionalFormatting sqref="C1692">
    <cfRule type="cellIs" dxfId="160" priority="161" operator="equal">
      <formula>""</formula>
    </cfRule>
  </conditionalFormatting>
  <conditionalFormatting sqref="D1692">
    <cfRule type="cellIs" dxfId="159" priority="160" operator="equal">
      <formula>""</formula>
    </cfRule>
  </conditionalFormatting>
  <conditionalFormatting sqref="F1689">
    <cfRule type="cellIs" dxfId="158" priority="159" operator="equal">
      <formula>""</formula>
    </cfRule>
  </conditionalFormatting>
  <conditionalFormatting sqref="A1688">
    <cfRule type="cellIs" dxfId="157" priority="158" operator="equal">
      <formula>""</formula>
    </cfRule>
  </conditionalFormatting>
  <conditionalFormatting sqref="A1689:A1692">
    <cfRule type="cellIs" dxfId="156" priority="157" operator="equal">
      <formula>""</formula>
    </cfRule>
  </conditionalFormatting>
  <conditionalFormatting sqref="B1689">
    <cfRule type="cellIs" dxfId="155" priority="156" operator="equal">
      <formula>""</formula>
    </cfRule>
  </conditionalFormatting>
  <conditionalFormatting sqref="B1691">
    <cfRule type="cellIs" dxfId="154" priority="155" operator="equal">
      <formula>""</formula>
    </cfRule>
  </conditionalFormatting>
  <conditionalFormatting sqref="B1690">
    <cfRule type="cellIs" dxfId="153" priority="154" operator="equal">
      <formula>""</formula>
    </cfRule>
  </conditionalFormatting>
  <conditionalFormatting sqref="B1692">
    <cfRule type="cellIs" dxfId="152" priority="153" operator="equal">
      <formula>""</formula>
    </cfRule>
  </conditionalFormatting>
  <conditionalFormatting sqref="C1693:C1695">
    <cfRule type="cellIs" dxfId="151" priority="152" operator="equal">
      <formula>""</formula>
    </cfRule>
  </conditionalFormatting>
  <conditionalFormatting sqref="C1696">
    <cfRule type="cellIs" dxfId="150" priority="151" operator="equal">
      <formula>""</formula>
    </cfRule>
  </conditionalFormatting>
  <conditionalFormatting sqref="A1693:A1696">
    <cfRule type="cellIs" dxfId="149" priority="150" operator="equal">
      <formula>""</formula>
    </cfRule>
  </conditionalFormatting>
  <conditionalFormatting sqref="B1693">
    <cfRule type="cellIs" dxfId="148" priority="149" operator="equal">
      <formula>""</formula>
    </cfRule>
  </conditionalFormatting>
  <conditionalFormatting sqref="B1695">
    <cfRule type="cellIs" dxfId="147" priority="148" operator="equal">
      <formula>""</formula>
    </cfRule>
  </conditionalFormatting>
  <conditionalFormatting sqref="B1694">
    <cfRule type="cellIs" dxfId="146" priority="147" operator="equal">
      <formula>""</formula>
    </cfRule>
  </conditionalFormatting>
  <conditionalFormatting sqref="B1696">
    <cfRule type="cellIs" dxfId="145" priority="146" operator="equal">
      <formula>""</formula>
    </cfRule>
  </conditionalFormatting>
  <conditionalFormatting sqref="C1697:C1699">
    <cfRule type="cellIs" dxfId="144" priority="145" operator="equal">
      <formula>""</formula>
    </cfRule>
  </conditionalFormatting>
  <conditionalFormatting sqref="F1699">
    <cfRule type="cellIs" dxfId="143" priority="144" operator="equal">
      <formula>""</formula>
    </cfRule>
  </conditionalFormatting>
  <conditionalFormatting sqref="D1699">
    <cfRule type="cellIs" dxfId="142" priority="143" operator="equal">
      <formula>""</formula>
    </cfRule>
  </conditionalFormatting>
  <conditionalFormatting sqref="C1700">
    <cfRule type="cellIs" dxfId="141" priority="142" operator="equal">
      <formula>""</formula>
    </cfRule>
  </conditionalFormatting>
  <conditionalFormatting sqref="D1700">
    <cfRule type="cellIs" dxfId="140" priority="141" operator="equal">
      <formula>""</formula>
    </cfRule>
  </conditionalFormatting>
  <conditionalFormatting sqref="F1700">
    <cfRule type="cellIs" dxfId="139" priority="140" operator="equal">
      <formula>""</formula>
    </cfRule>
  </conditionalFormatting>
  <conditionalFormatting sqref="A1697:A1700">
    <cfRule type="cellIs" dxfId="138" priority="139" operator="equal">
      <formula>""</formula>
    </cfRule>
  </conditionalFormatting>
  <conditionalFormatting sqref="B1697">
    <cfRule type="cellIs" dxfId="137" priority="138" operator="equal">
      <formula>""</formula>
    </cfRule>
  </conditionalFormatting>
  <conditionalFormatting sqref="B1699">
    <cfRule type="cellIs" dxfId="136" priority="137" operator="equal">
      <formula>""</formula>
    </cfRule>
  </conditionalFormatting>
  <conditionalFormatting sqref="B1698">
    <cfRule type="cellIs" dxfId="135" priority="136" operator="equal">
      <formula>""</formula>
    </cfRule>
  </conditionalFormatting>
  <conditionalFormatting sqref="B1700">
    <cfRule type="cellIs" dxfId="134" priority="135" operator="equal">
      <formula>""</formula>
    </cfRule>
  </conditionalFormatting>
  <conditionalFormatting sqref="D1693">
    <cfRule type="cellIs" dxfId="133" priority="134" operator="equal">
      <formula>""</formula>
    </cfRule>
  </conditionalFormatting>
  <conditionalFormatting sqref="D1694:D1698">
    <cfRule type="cellIs" dxfId="132" priority="133" operator="equal">
      <formula>""</formula>
    </cfRule>
  </conditionalFormatting>
  <conditionalFormatting sqref="E1700">
    <cfRule type="cellIs" dxfId="131" priority="132" operator="equal">
      <formula>""</formula>
    </cfRule>
  </conditionalFormatting>
  <conditionalFormatting sqref="E1699">
    <cfRule type="cellIs" dxfId="130" priority="131" operator="equal">
      <formula>""</formula>
    </cfRule>
  </conditionalFormatting>
  <conditionalFormatting sqref="E1691:E1698">
    <cfRule type="cellIs" dxfId="129" priority="130" operator="equal">
      <formula>""</formula>
    </cfRule>
  </conditionalFormatting>
  <conditionalFormatting sqref="F1691:F1698">
    <cfRule type="cellIs" dxfId="128" priority="129" operator="equal">
      <formula>""</formula>
    </cfRule>
  </conditionalFormatting>
  <conditionalFormatting sqref="B1702:C1702 E1702:E1703 C1703:C1730">
    <cfRule type="cellIs" dxfId="127" priority="128" operator="equal">
      <formula>""</formula>
    </cfRule>
  </conditionalFormatting>
  <conditionalFormatting sqref="D1702">
    <cfRule type="cellIs" dxfId="126" priority="127" operator="equal">
      <formula>""</formula>
    </cfRule>
  </conditionalFormatting>
  <conditionalFormatting sqref="D1703">
    <cfRule type="cellIs" dxfId="125" priority="126" operator="equal">
      <formula>""</formula>
    </cfRule>
  </conditionalFormatting>
  <conditionalFormatting sqref="D1704">
    <cfRule type="cellIs" dxfId="124" priority="125" operator="equal">
      <formula>""</formula>
    </cfRule>
  </conditionalFormatting>
  <conditionalFormatting sqref="A1702">
    <cfRule type="cellIs" dxfId="123" priority="124" operator="equal">
      <formula>""</formula>
    </cfRule>
  </conditionalFormatting>
  <conditionalFormatting sqref="A1703:A1704">
    <cfRule type="cellIs" dxfId="122" priority="123" operator="equal">
      <formula>""</formula>
    </cfRule>
  </conditionalFormatting>
  <conditionalFormatting sqref="C1705:C1707 E1705:E1706 C1710:C1711 C1714:C1715 C1718:C1719 C1722:C1723 C1726:C1730">
    <cfRule type="cellIs" dxfId="121" priority="122" operator="equal">
      <formula>""</formula>
    </cfRule>
  </conditionalFormatting>
  <conditionalFormatting sqref="D1705">
    <cfRule type="cellIs" dxfId="120" priority="121" operator="equal">
      <formula>""</formula>
    </cfRule>
  </conditionalFormatting>
  <conditionalFormatting sqref="D1706">
    <cfRule type="cellIs" dxfId="119" priority="120" operator="equal">
      <formula>""</formula>
    </cfRule>
  </conditionalFormatting>
  <conditionalFormatting sqref="D1707">
    <cfRule type="cellIs" dxfId="118" priority="119" operator="equal">
      <formula>""</formula>
    </cfRule>
  </conditionalFormatting>
  <conditionalFormatting sqref="F1706">
    <cfRule type="cellIs" dxfId="117" priority="118" operator="equal">
      <formula>""</formula>
    </cfRule>
  </conditionalFormatting>
  <conditionalFormatting sqref="A1705">
    <cfRule type="cellIs" dxfId="116" priority="117" operator="equal">
      <formula>""</formula>
    </cfRule>
  </conditionalFormatting>
  <conditionalFormatting sqref="A1706:A1707">
    <cfRule type="cellIs" dxfId="115" priority="116" operator="equal">
      <formula>""</formula>
    </cfRule>
  </conditionalFormatting>
  <conditionalFormatting sqref="C1708:C1709 F1710 C1712:C1713 C1716:C1717 C1720:C1721 C1724:C1725">
    <cfRule type="cellIs" dxfId="114" priority="115" operator="equal">
      <formula>""</formula>
    </cfRule>
  </conditionalFormatting>
  <conditionalFormatting sqref="D1708">
    <cfRule type="cellIs" dxfId="113" priority="114" operator="equal">
      <formula>""</formula>
    </cfRule>
  </conditionalFormatting>
  <conditionalFormatting sqref="D1709">
    <cfRule type="cellIs" dxfId="112" priority="113" operator="equal">
      <formula>""</formula>
    </cfRule>
  </conditionalFormatting>
  <conditionalFormatting sqref="D1710">
    <cfRule type="cellIs" dxfId="111" priority="112" operator="equal">
      <formula>""</formula>
    </cfRule>
  </conditionalFormatting>
  <conditionalFormatting sqref="A1708">
    <cfRule type="cellIs" dxfId="110" priority="111" operator="equal">
      <formula>""</formula>
    </cfRule>
  </conditionalFormatting>
  <conditionalFormatting sqref="A1709:A1710">
    <cfRule type="cellIs" dxfId="109" priority="110" operator="equal">
      <formula>""</formula>
    </cfRule>
  </conditionalFormatting>
  <conditionalFormatting sqref="E1712:F1712 E1711">
    <cfRule type="cellIs" dxfId="108" priority="109" operator="equal">
      <formula>""</formula>
    </cfRule>
  </conditionalFormatting>
  <conditionalFormatting sqref="D1711">
    <cfRule type="cellIs" dxfId="107" priority="108" operator="equal">
      <formula>""</formula>
    </cfRule>
  </conditionalFormatting>
  <conditionalFormatting sqref="D1712">
    <cfRule type="cellIs" dxfId="106" priority="107" operator="equal">
      <formula>""</formula>
    </cfRule>
  </conditionalFormatting>
  <conditionalFormatting sqref="F1711">
    <cfRule type="cellIs" dxfId="105" priority="106" operator="equal">
      <formula>""</formula>
    </cfRule>
  </conditionalFormatting>
  <conditionalFormatting sqref="A1711:A1712">
    <cfRule type="cellIs" dxfId="104" priority="105" operator="equal">
      <formula>""</formula>
    </cfRule>
  </conditionalFormatting>
  <conditionalFormatting sqref="E1710">
    <cfRule type="cellIs" dxfId="103" priority="104" operator="equal">
      <formula>""</formula>
    </cfRule>
  </conditionalFormatting>
  <conditionalFormatting sqref="E1709">
    <cfRule type="cellIs" dxfId="102" priority="103" operator="equal">
      <formula>""</formula>
    </cfRule>
  </conditionalFormatting>
  <conditionalFormatting sqref="E1708">
    <cfRule type="cellIs" dxfId="101" priority="102" operator="equal">
      <formula>""</formula>
    </cfRule>
  </conditionalFormatting>
  <conditionalFormatting sqref="E1707">
    <cfRule type="cellIs" dxfId="100" priority="101" operator="equal">
      <formula>""</formula>
    </cfRule>
  </conditionalFormatting>
  <conditionalFormatting sqref="F1702:F1704">
    <cfRule type="cellIs" dxfId="99" priority="100" operator="equal">
      <formula>""</formula>
    </cfRule>
  </conditionalFormatting>
  <conditionalFormatting sqref="F1707:F1709">
    <cfRule type="cellIs" dxfId="98" priority="99" operator="equal">
      <formula>""</formula>
    </cfRule>
  </conditionalFormatting>
  <conditionalFormatting sqref="F1705">
    <cfRule type="cellIs" dxfId="97" priority="98" operator="equal">
      <formula>""</formula>
    </cfRule>
  </conditionalFormatting>
  <conditionalFormatting sqref="E1704">
    <cfRule type="cellIs" dxfId="96" priority="97" operator="equal">
      <formula>""</formula>
    </cfRule>
  </conditionalFormatting>
  <conditionalFormatting sqref="B1703:B1712">
    <cfRule type="cellIs" dxfId="95" priority="96" operator="equal">
      <formula>""</formula>
    </cfRule>
  </conditionalFormatting>
  <conditionalFormatting sqref="A972:B972 D972:F972">
    <cfRule type="cellIs" dxfId="94" priority="95" operator="equal">
      <formula>""</formula>
    </cfRule>
  </conditionalFormatting>
  <conditionalFormatting sqref="C972">
    <cfRule type="cellIs" dxfId="93" priority="94" operator="equal">
      <formula>""</formula>
    </cfRule>
  </conditionalFormatting>
  <conditionalFormatting sqref="A311:B311 E311:F311">
    <cfRule type="cellIs" dxfId="92" priority="93" operator="equal">
      <formula>""</formula>
    </cfRule>
  </conditionalFormatting>
  <conditionalFormatting sqref="D311">
    <cfRule type="cellIs" dxfId="91" priority="92" operator="equal">
      <formula>""</formula>
    </cfRule>
  </conditionalFormatting>
  <conditionalFormatting sqref="A312:B312 D312:F312">
    <cfRule type="cellIs" dxfId="90" priority="91" operator="equal">
      <formula>""</formula>
    </cfRule>
  </conditionalFormatting>
  <conditionalFormatting sqref="A307:B307 D307:F307">
    <cfRule type="cellIs" dxfId="89" priority="90" operator="equal">
      <formula>""</formula>
    </cfRule>
  </conditionalFormatting>
  <conditionalFormatting sqref="A313:B313 E313:F313">
    <cfRule type="cellIs" dxfId="88" priority="89" operator="equal">
      <formula>""</formula>
    </cfRule>
  </conditionalFormatting>
  <conditionalFormatting sqref="D313">
    <cfRule type="cellIs" dxfId="87" priority="88" operator="equal">
      <formula>""</formula>
    </cfRule>
  </conditionalFormatting>
  <conditionalFormatting sqref="A308:B308 F308 D308">
    <cfRule type="cellIs" dxfId="86" priority="87" operator="equal">
      <formula>""</formula>
    </cfRule>
  </conditionalFormatting>
  <conditionalFormatting sqref="E308">
    <cfRule type="cellIs" dxfId="85" priority="86" operator="equal">
      <formula>""</formula>
    </cfRule>
  </conditionalFormatting>
  <conditionalFormatting sqref="A314:B314 F314 D314">
    <cfRule type="cellIs" dxfId="84" priority="85" operator="equal">
      <formula>""</formula>
    </cfRule>
  </conditionalFormatting>
  <conditionalFormatting sqref="E314">
    <cfRule type="cellIs" dxfId="83" priority="84" operator="equal">
      <formula>""</formula>
    </cfRule>
  </conditionalFormatting>
  <conditionalFormatting sqref="A310:B310 D310 F310">
    <cfRule type="cellIs" dxfId="82" priority="83" operator="equal">
      <formula>""</formula>
    </cfRule>
  </conditionalFormatting>
  <conditionalFormatting sqref="A309:B309 D309 F309">
    <cfRule type="cellIs" dxfId="81" priority="82" operator="equal">
      <formula>""</formula>
    </cfRule>
  </conditionalFormatting>
  <conditionalFormatting sqref="A315:B315 D315:F315">
    <cfRule type="cellIs" dxfId="80" priority="81" operator="equal">
      <formula>""</formula>
    </cfRule>
  </conditionalFormatting>
  <conditionalFormatting sqref="A316:B321 D319:F321 D316:D318 F316:F318">
    <cfRule type="cellIs" dxfId="79" priority="80" operator="equal">
      <formula>""</formula>
    </cfRule>
  </conditionalFormatting>
  <conditionalFormatting sqref="A322:B323 D322:F323">
    <cfRule type="cellIs" dxfId="78" priority="79" operator="equal">
      <formula>""</formula>
    </cfRule>
  </conditionalFormatting>
  <conditionalFormatting sqref="D218:F218">
    <cfRule type="cellIs" dxfId="77" priority="78" operator="equal">
      <formula>""</formula>
    </cfRule>
  </conditionalFormatting>
  <conditionalFormatting sqref="E305:E306">
    <cfRule type="cellIs" dxfId="76" priority="77" operator="equal">
      <formula>""</formula>
    </cfRule>
  </conditionalFormatting>
  <conditionalFormatting sqref="E309:E310">
    <cfRule type="cellIs" dxfId="75" priority="76" operator="equal">
      <formula>""</formula>
    </cfRule>
  </conditionalFormatting>
  <conditionalFormatting sqref="E316:E318">
    <cfRule type="cellIs" dxfId="74" priority="75" operator="equal">
      <formula>""</formula>
    </cfRule>
  </conditionalFormatting>
  <conditionalFormatting sqref="B1701:C1701 E1701">
    <cfRule type="cellIs" dxfId="73" priority="74" operator="equal">
      <formula>""</formula>
    </cfRule>
  </conditionalFormatting>
  <conditionalFormatting sqref="D1701">
    <cfRule type="cellIs" dxfId="72" priority="73" operator="equal">
      <formula>""</formula>
    </cfRule>
  </conditionalFormatting>
  <conditionalFormatting sqref="A1701">
    <cfRule type="cellIs" dxfId="71" priority="72" operator="equal">
      <formula>""</formula>
    </cfRule>
  </conditionalFormatting>
  <conditionalFormatting sqref="F1701">
    <cfRule type="cellIs" dxfId="70" priority="71" operator="equal">
      <formula>""</formula>
    </cfRule>
  </conditionalFormatting>
  <conditionalFormatting sqref="F27">
    <cfRule type="cellIs" dxfId="69" priority="70" operator="equal">
      <formula>""</formula>
    </cfRule>
  </conditionalFormatting>
  <conditionalFormatting sqref="E27">
    <cfRule type="cellIs" dxfId="68" priority="69" operator="equal">
      <formula>""</formula>
    </cfRule>
  </conditionalFormatting>
  <conditionalFormatting sqref="E28:F29">
    <cfRule type="cellIs" dxfId="67" priority="68" operator="equal">
      <formula>""</formula>
    </cfRule>
  </conditionalFormatting>
  <conditionalFormatting sqref="A1597:F1600">
    <cfRule type="cellIs" dxfId="66" priority="67" operator="equal">
      <formula>""</formula>
    </cfRule>
  </conditionalFormatting>
  <conditionalFormatting sqref="A346:F346">
    <cfRule type="cellIs" dxfId="65" priority="66" operator="equal">
      <formula>""</formula>
    </cfRule>
  </conditionalFormatting>
  <conditionalFormatting sqref="A1681:C1681">
    <cfRule type="cellIs" dxfId="64" priority="65" operator="equal">
      <formula>""</formula>
    </cfRule>
  </conditionalFormatting>
  <conditionalFormatting sqref="D1681">
    <cfRule type="cellIs" dxfId="63" priority="64" operator="equal">
      <formula>""</formula>
    </cfRule>
  </conditionalFormatting>
  <conditionalFormatting sqref="E1681:F1681">
    <cfRule type="cellIs" dxfId="62" priority="63" operator="equal">
      <formula>""</formula>
    </cfRule>
  </conditionalFormatting>
  <conditionalFormatting sqref="E1727:F1727">
    <cfRule type="cellIs" dxfId="61" priority="62" operator="equal">
      <formula>""</formula>
    </cfRule>
  </conditionalFormatting>
  <conditionalFormatting sqref="B1727 B1729">
    <cfRule type="cellIs" dxfId="60" priority="61" operator="equal">
      <formula>""</formula>
    </cfRule>
  </conditionalFormatting>
  <conditionalFormatting sqref="A1714 A1716 A1718 A1720 A1722 A1724 A1726 A1728 A1730">
    <cfRule type="cellIs" dxfId="59" priority="58" operator="equal">
      <formula>""</formula>
    </cfRule>
  </conditionalFormatting>
  <conditionalFormatting sqref="E1714:F1726">
    <cfRule type="cellIs" dxfId="58" priority="60" operator="equal">
      <formula>""</formula>
    </cfRule>
  </conditionalFormatting>
  <conditionalFormatting sqref="B1714 B1716 B1718 B1720 B1723 B1726 B1728 B1730">
    <cfRule type="cellIs" dxfId="57" priority="59" operator="equal">
      <formula>""</formula>
    </cfRule>
  </conditionalFormatting>
  <conditionalFormatting sqref="D1714:D1725">
    <cfRule type="cellIs" dxfId="56" priority="57" operator="equal">
      <formula>""</formula>
    </cfRule>
  </conditionalFormatting>
  <conditionalFormatting sqref="A1713 A1715 A1717 A1719 A1721 A1723 A1725 A1727 A1729">
    <cfRule type="cellIs" dxfId="55" priority="54" operator="equal">
      <formula>""</formula>
    </cfRule>
  </conditionalFormatting>
  <conditionalFormatting sqref="E1713:F1713">
    <cfRule type="cellIs" dxfId="54" priority="56" operator="equal">
      <formula>""</formula>
    </cfRule>
  </conditionalFormatting>
  <conditionalFormatting sqref="B1713 B1715 B1717 B1719 B1721:B1722 B1724:B1725">
    <cfRule type="cellIs" dxfId="53" priority="55" operator="equal">
      <formula>""</formula>
    </cfRule>
  </conditionalFormatting>
  <conditionalFormatting sqref="D1713">
    <cfRule type="cellIs" dxfId="52" priority="53" operator="equal">
      <formula>""</formula>
    </cfRule>
  </conditionalFormatting>
  <conditionalFormatting sqref="D1726:D1729">
    <cfRule type="cellIs" dxfId="51" priority="52" operator="equal">
      <formula>""</formula>
    </cfRule>
  </conditionalFormatting>
  <conditionalFormatting sqref="A259:F259">
    <cfRule type="cellIs" dxfId="50" priority="51" operator="equal">
      <formula>""</formula>
    </cfRule>
  </conditionalFormatting>
  <conditionalFormatting sqref="A260:F260">
    <cfRule type="cellIs" dxfId="49" priority="50" operator="equal">
      <formula>""</formula>
    </cfRule>
  </conditionalFormatting>
  <conditionalFormatting sqref="C1731">
    <cfRule type="cellIs" dxfId="48" priority="49" operator="equal">
      <formula>""</formula>
    </cfRule>
  </conditionalFormatting>
  <conditionalFormatting sqref="D1731">
    <cfRule type="cellIs" dxfId="47" priority="48" operator="equal">
      <formula>""</formula>
    </cfRule>
  </conditionalFormatting>
  <conditionalFormatting sqref="B1731">
    <cfRule type="cellIs" dxfId="46" priority="47" operator="equal">
      <formula>""</formula>
    </cfRule>
  </conditionalFormatting>
  <conditionalFormatting sqref="E1731">
    <cfRule type="cellIs" dxfId="45" priority="46" operator="equal">
      <formula>""</formula>
    </cfRule>
  </conditionalFormatting>
  <conditionalFormatting sqref="F1731">
    <cfRule type="cellIs" dxfId="44" priority="45" operator="equal">
      <formula>""</formula>
    </cfRule>
  </conditionalFormatting>
  <conditionalFormatting sqref="A1731">
    <cfRule type="cellIs" dxfId="43" priority="44" operator="equal">
      <formula>""</formula>
    </cfRule>
  </conditionalFormatting>
  <conditionalFormatting sqref="A1731:F1731">
    <cfRule type="cellIs" dxfId="42" priority="43" operator="equal">
      <formula>""</formula>
    </cfRule>
  </conditionalFormatting>
  <conditionalFormatting sqref="C1732">
    <cfRule type="cellIs" dxfId="41" priority="42" operator="equal">
      <formula>""</formula>
    </cfRule>
  </conditionalFormatting>
  <conditionalFormatting sqref="C1732">
    <cfRule type="cellIs" dxfId="40" priority="41" operator="equal">
      <formula>""</formula>
    </cfRule>
  </conditionalFormatting>
  <conditionalFormatting sqref="B1732">
    <cfRule type="cellIs" dxfId="39" priority="38" operator="equal">
      <formula>""</formula>
    </cfRule>
  </conditionalFormatting>
  <conditionalFormatting sqref="E1732:F1732">
    <cfRule type="cellIs" dxfId="38" priority="40" operator="equal">
      <formula>""</formula>
    </cfRule>
  </conditionalFormatting>
  <conditionalFormatting sqref="D1732">
    <cfRule type="cellIs" dxfId="37" priority="39" operator="equal">
      <formula>""</formula>
    </cfRule>
  </conditionalFormatting>
  <conditionalFormatting sqref="B1733">
    <cfRule type="cellIs" dxfId="36" priority="31" operator="equal">
      <formula>""</formula>
    </cfRule>
  </conditionalFormatting>
  <conditionalFormatting sqref="A1732">
    <cfRule type="cellIs" dxfId="35" priority="37" operator="equal">
      <formula>""</formula>
    </cfRule>
  </conditionalFormatting>
  <conditionalFormatting sqref="A1732">
    <cfRule type="cellIs" dxfId="34" priority="36" operator="equal">
      <formula>""</formula>
    </cfRule>
  </conditionalFormatting>
  <conditionalFormatting sqref="C1733">
    <cfRule type="cellIs" dxfId="33" priority="35" operator="equal">
      <formula>""</formula>
    </cfRule>
  </conditionalFormatting>
  <conditionalFormatting sqref="C1733">
    <cfRule type="cellIs" dxfId="32" priority="34" operator="equal">
      <formula>""</formula>
    </cfRule>
  </conditionalFormatting>
  <conditionalFormatting sqref="E1733:F1733">
    <cfRule type="cellIs" dxfId="31" priority="33" operator="equal">
      <formula>""</formula>
    </cfRule>
  </conditionalFormatting>
  <conditionalFormatting sqref="D1733">
    <cfRule type="cellIs" dxfId="30" priority="32" operator="equal">
      <formula>""</formula>
    </cfRule>
  </conditionalFormatting>
  <conditionalFormatting sqref="A1733">
    <cfRule type="cellIs" dxfId="29" priority="30" operator="equal">
      <formula>""</formula>
    </cfRule>
  </conditionalFormatting>
  <conditionalFormatting sqref="A1733">
    <cfRule type="cellIs" dxfId="28" priority="29" operator="equal">
      <formula>""</formula>
    </cfRule>
  </conditionalFormatting>
  <conditionalFormatting sqref="B1734">
    <cfRule type="cellIs" dxfId="27" priority="24" operator="equal">
      <formula>""</formula>
    </cfRule>
  </conditionalFormatting>
  <conditionalFormatting sqref="C1734">
    <cfRule type="cellIs" dxfId="26" priority="28" operator="equal">
      <formula>""</formula>
    </cfRule>
  </conditionalFormatting>
  <conditionalFormatting sqref="C1734">
    <cfRule type="cellIs" dxfId="25" priority="27" operator="equal">
      <formula>""</formula>
    </cfRule>
  </conditionalFormatting>
  <conditionalFormatting sqref="E1734">
    <cfRule type="cellIs" dxfId="24" priority="26" operator="equal">
      <formula>""</formula>
    </cfRule>
  </conditionalFormatting>
  <conditionalFormatting sqref="D1734">
    <cfRule type="cellIs" dxfId="23" priority="25" operator="equal">
      <formula>""</formula>
    </cfRule>
  </conditionalFormatting>
  <conditionalFormatting sqref="A1734">
    <cfRule type="cellIs" dxfId="22" priority="23" operator="equal">
      <formula>""</formula>
    </cfRule>
  </conditionalFormatting>
  <conditionalFormatting sqref="A1734">
    <cfRule type="cellIs" dxfId="21" priority="22" operator="equal">
      <formula>""</formula>
    </cfRule>
  </conditionalFormatting>
  <conditionalFormatting sqref="F1734">
    <cfRule type="cellIs" dxfId="20" priority="21" operator="equal">
      <formula>""</formula>
    </cfRule>
  </conditionalFormatting>
  <conditionalFormatting sqref="C324">
    <cfRule type="cellIs" dxfId="19" priority="20" operator="equal">
      <formula>""</formula>
    </cfRule>
  </conditionalFormatting>
  <conditionalFormatting sqref="A324:B324 D324">
    <cfRule type="cellIs" dxfId="18" priority="19" operator="equal">
      <formula>""</formula>
    </cfRule>
  </conditionalFormatting>
  <conditionalFormatting sqref="E324:F324">
    <cfRule type="cellIs" dxfId="17" priority="18" operator="equal">
      <formula>""</formula>
    </cfRule>
  </conditionalFormatting>
  <conditionalFormatting sqref="C1735">
    <cfRule type="cellIs" dxfId="16" priority="17" operator="equal">
      <formula>""</formula>
    </cfRule>
  </conditionalFormatting>
  <conditionalFormatting sqref="C1735">
    <cfRule type="cellIs" dxfId="15" priority="16" operator="equal">
      <formula>""</formula>
    </cfRule>
  </conditionalFormatting>
  <conditionalFormatting sqref="D1735">
    <cfRule type="cellIs" dxfId="14" priority="15" operator="equal">
      <formula>""</formula>
    </cfRule>
  </conditionalFormatting>
  <conditionalFormatting sqref="A1735:A1737">
    <cfRule type="cellIs" dxfId="13" priority="13" operator="equal">
      <formula>""</formula>
    </cfRule>
  </conditionalFormatting>
  <conditionalFormatting sqref="B1735">
    <cfRule type="cellIs" dxfId="12" priority="14" operator="equal">
      <formula>""</formula>
    </cfRule>
  </conditionalFormatting>
  <conditionalFormatting sqref="D1736:D1737">
    <cfRule type="cellIs" dxfId="11" priority="9" operator="equal">
      <formula>""</formula>
    </cfRule>
  </conditionalFormatting>
  <conditionalFormatting sqref="B1736:B1737">
    <cfRule type="cellIs" dxfId="10" priority="8" operator="equal">
      <formula>""</formula>
    </cfRule>
  </conditionalFormatting>
  <conditionalFormatting sqref="C1736:C1737">
    <cfRule type="cellIs" dxfId="9" priority="12" operator="equal">
      <formula>""</formula>
    </cfRule>
  </conditionalFormatting>
  <conditionalFormatting sqref="C1736:C1737">
    <cfRule type="cellIs" dxfId="8" priority="11" operator="equal">
      <formula>""</formula>
    </cfRule>
  </conditionalFormatting>
  <conditionalFormatting sqref="E1736:F1737">
    <cfRule type="cellIs" dxfId="7" priority="10" operator="equal">
      <formula>""</formula>
    </cfRule>
  </conditionalFormatting>
  <conditionalFormatting sqref="E1735">
    <cfRule type="cellIs" dxfId="6" priority="7" operator="equal">
      <formula>""</formula>
    </cfRule>
  </conditionalFormatting>
  <conditionalFormatting sqref="F1735">
    <cfRule type="cellIs" dxfId="5" priority="6" operator="equal">
      <formula>""</formula>
    </cfRule>
  </conditionalFormatting>
  <conditionalFormatting sqref="E1735:F1735">
    <cfRule type="cellIs" dxfId="4" priority="5" operator="equal">
      <formula>""</formula>
    </cfRule>
  </conditionalFormatting>
  <conditionalFormatting sqref="E1728:F1728">
    <cfRule type="cellIs" dxfId="3" priority="4" operator="equal">
      <formula>""</formula>
    </cfRule>
  </conditionalFormatting>
  <conditionalFormatting sqref="E1729:F1729">
    <cfRule type="cellIs" dxfId="2" priority="3" operator="equal">
      <formula>""</formula>
    </cfRule>
  </conditionalFormatting>
  <conditionalFormatting sqref="D1730">
    <cfRule type="cellIs" dxfId="1" priority="2" operator="equal">
      <formula>""</formula>
    </cfRule>
  </conditionalFormatting>
  <conditionalFormatting sqref="E1730:F1730">
    <cfRule type="cellIs" dxfId="0" priority="1" operator="equal">
      <formula>""</formula>
    </cfRule>
  </conditionalFormatting>
  <dataValidations count="2">
    <dataValidation type="list" allowBlank="1" showInputMessage="1" showErrorMessage="1" sqref="F2:F1755" xr:uid="{00000000-0002-0000-0900-000000000000}">
      <formula1>TypeFormat</formula1>
    </dataValidation>
    <dataValidation type="textLength" allowBlank="1" showInputMessage="1" showErrorMessage="1" sqref="E2:E1767" xr:uid="{00000000-0002-0000-0900-000001000000}">
      <formula1>1</formula1>
      <formula2>3</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C161"/>
  <sheetViews>
    <sheetView workbookViewId="0" xr3:uid="{958C4451-9541-5A59-BF78-D2F731DF1C81}">
      <pane ySplit="1" topLeftCell="A149" activePane="bottomLeft" state="frozen"/>
      <selection pane="bottomLeft" activeCell="B180" sqref="B180"/>
    </sheetView>
  </sheetViews>
  <sheetFormatPr defaultRowHeight="15.75"/>
  <cols>
    <col min="1" max="1" width="9" style="1"/>
    <col min="2" max="2" width="40.5" style="1" bestFit="1" customWidth="1"/>
    <col min="3" max="3" width="9" style="1"/>
  </cols>
  <sheetData>
    <row r="1" spans="1:3">
      <c r="A1" s="14" t="s">
        <v>84</v>
      </c>
      <c r="B1" s="14" t="s">
        <v>85</v>
      </c>
      <c r="C1" s="14" t="s">
        <v>86</v>
      </c>
    </row>
    <row r="2" spans="1:3">
      <c r="A2" s="10">
        <v>0</v>
      </c>
      <c r="B2" s="10" t="s">
        <v>87</v>
      </c>
      <c r="C2" s="24" t="s">
        <v>88</v>
      </c>
    </row>
    <row r="3" spans="1:3">
      <c r="A3" s="10">
        <v>1</v>
      </c>
      <c r="B3" s="10" t="s">
        <v>89</v>
      </c>
      <c r="C3" s="10" t="s">
        <v>90</v>
      </c>
    </row>
    <row r="4" spans="1:3">
      <c r="A4" s="10">
        <v>2</v>
      </c>
      <c r="B4" s="10" t="s">
        <v>91</v>
      </c>
      <c r="C4" s="10" t="s">
        <v>92</v>
      </c>
    </row>
    <row r="5" spans="1:3">
      <c r="A5" s="10">
        <v>3</v>
      </c>
      <c r="B5" s="10" t="s">
        <v>93</v>
      </c>
      <c r="C5" s="10" t="s">
        <v>94</v>
      </c>
    </row>
    <row r="6" spans="1:3">
      <c r="A6" s="10">
        <v>4</v>
      </c>
      <c r="B6" s="10" t="s">
        <v>95</v>
      </c>
      <c r="C6" s="10" t="s">
        <v>96</v>
      </c>
    </row>
    <row r="7" spans="1:3">
      <c r="A7" s="10">
        <v>5</v>
      </c>
      <c r="B7" s="10" t="s">
        <v>89</v>
      </c>
      <c r="C7" s="10" t="s">
        <v>90</v>
      </c>
    </row>
    <row r="8" spans="1:3">
      <c r="A8" s="10">
        <v>6</v>
      </c>
      <c r="B8" s="10" t="s">
        <v>97</v>
      </c>
      <c r="C8" s="10" t="s">
        <v>98</v>
      </c>
    </row>
    <row r="9" spans="1:3">
      <c r="A9" s="10">
        <v>7</v>
      </c>
      <c r="B9" s="10" t="s">
        <v>99</v>
      </c>
      <c r="C9" s="10" t="s">
        <v>100</v>
      </c>
    </row>
    <row r="10" spans="1:3">
      <c r="A10" s="10">
        <v>8</v>
      </c>
      <c r="B10" s="10" t="s">
        <v>101</v>
      </c>
      <c r="C10" s="10" t="s">
        <v>102</v>
      </c>
    </row>
    <row r="11" spans="1:3">
      <c r="A11" s="10">
        <v>9</v>
      </c>
      <c r="B11" s="10" t="s">
        <v>103</v>
      </c>
      <c r="C11" s="10" t="s">
        <v>104</v>
      </c>
    </row>
    <row r="12" spans="1:3">
      <c r="A12" s="10">
        <v>10</v>
      </c>
      <c r="B12" s="10" t="s">
        <v>105</v>
      </c>
      <c r="C12" s="10" t="s">
        <v>106</v>
      </c>
    </row>
    <row r="13" spans="1:3">
      <c r="A13" s="10">
        <v>11</v>
      </c>
      <c r="B13" s="10" t="s">
        <v>107</v>
      </c>
      <c r="C13" s="10" t="s">
        <v>108</v>
      </c>
    </row>
    <row r="14" spans="1:3">
      <c r="A14" s="10">
        <v>12</v>
      </c>
      <c r="B14" s="10" t="s">
        <v>109</v>
      </c>
      <c r="C14" s="10" t="s">
        <v>110</v>
      </c>
    </row>
    <row r="15" spans="1:3">
      <c r="A15" s="10">
        <v>13</v>
      </c>
      <c r="B15" s="10" t="s">
        <v>111</v>
      </c>
      <c r="C15" s="10" t="s">
        <v>112</v>
      </c>
    </row>
    <row r="16" spans="1:3">
      <c r="A16" s="10">
        <v>14</v>
      </c>
      <c r="B16" s="10" t="s">
        <v>107</v>
      </c>
      <c r="C16" s="10" t="s">
        <v>113</v>
      </c>
    </row>
    <row r="17" spans="1:3">
      <c r="A17" s="10">
        <v>15</v>
      </c>
      <c r="B17" s="10" t="s">
        <v>114</v>
      </c>
      <c r="C17" s="10" t="s">
        <v>115</v>
      </c>
    </row>
    <row r="18" spans="1:3">
      <c r="A18" s="10">
        <v>16</v>
      </c>
      <c r="B18" s="10" t="s">
        <v>116</v>
      </c>
      <c r="C18" s="10" t="s">
        <v>117</v>
      </c>
    </row>
    <row r="19" spans="1:3">
      <c r="A19" s="10">
        <v>17</v>
      </c>
      <c r="B19" s="10" t="s">
        <v>118</v>
      </c>
      <c r="C19" s="10" t="s">
        <v>119</v>
      </c>
    </row>
    <row r="20" spans="1:3">
      <c r="A20" s="10">
        <v>18</v>
      </c>
      <c r="B20" s="10" t="s">
        <v>120</v>
      </c>
      <c r="C20" s="24" t="s">
        <v>88</v>
      </c>
    </row>
    <row r="21" spans="1:3">
      <c r="A21" s="10">
        <v>19</v>
      </c>
      <c r="B21" s="10" t="s">
        <v>121</v>
      </c>
      <c r="C21" s="10" t="s">
        <v>122</v>
      </c>
    </row>
    <row r="22" spans="1:3">
      <c r="A22" s="10">
        <v>20</v>
      </c>
      <c r="B22" s="10" t="s">
        <v>123</v>
      </c>
      <c r="C22" s="10" t="s">
        <v>124</v>
      </c>
    </row>
    <row r="23" spans="1:3">
      <c r="A23" s="10">
        <v>21</v>
      </c>
      <c r="B23" s="10" t="s">
        <v>125</v>
      </c>
      <c r="C23" s="10" t="s">
        <v>126</v>
      </c>
    </row>
    <row r="24" spans="1:3">
      <c r="A24" s="10">
        <v>22</v>
      </c>
      <c r="B24" s="10" t="s">
        <v>127</v>
      </c>
      <c r="C24" s="10" t="s">
        <v>128</v>
      </c>
    </row>
    <row r="25" spans="1:3">
      <c r="A25" s="10">
        <v>23</v>
      </c>
      <c r="B25" s="10" t="s">
        <v>129</v>
      </c>
      <c r="C25" s="10" t="s">
        <v>130</v>
      </c>
    </row>
    <row r="26" spans="1:3">
      <c r="A26" s="10">
        <v>24</v>
      </c>
      <c r="B26" s="10" t="s">
        <v>131</v>
      </c>
      <c r="C26" s="24" t="s">
        <v>132</v>
      </c>
    </row>
    <row r="27" spans="1:3">
      <c r="A27" s="10">
        <v>25</v>
      </c>
      <c r="B27" s="10" t="s">
        <v>133</v>
      </c>
      <c r="C27" s="10" t="s">
        <v>134</v>
      </c>
    </row>
    <row r="28" spans="1:3">
      <c r="A28" s="10">
        <v>26</v>
      </c>
      <c r="B28" s="10" t="s">
        <v>135</v>
      </c>
      <c r="C28" s="10" t="s">
        <v>117</v>
      </c>
    </row>
    <row r="29" spans="1:3">
      <c r="A29" s="10">
        <v>27</v>
      </c>
      <c r="B29" s="10" t="s">
        <v>136</v>
      </c>
      <c r="C29" s="10" t="s">
        <v>137</v>
      </c>
    </row>
    <row r="30" spans="1:3">
      <c r="A30" s="10">
        <v>28</v>
      </c>
      <c r="B30" s="10" t="s">
        <v>138</v>
      </c>
      <c r="C30" s="10" t="s">
        <v>139</v>
      </c>
    </row>
    <row r="31" spans="1:3">
      <c r="A31" s="10">
        <v>29</v>
      </c>
      <c r="B31" s="10" t="s">
        <v>140</v>
      </c>
      <c r="C31" s="10" t="s">
        <v>134</v>
      </c>
    </row>
    <row r="32" spans="1:3">
      <c r="A32" s="10">
        <v>30</v>
      </c>
      <c r="B32" s="10" t="s">
        <v>141</v>
      </c>
      <c r="C32" s="10" t="s">
        <v>142</v>
      </c>
    </row>
    <row r="33" spans="1:3">
      <c r="A33" s="10">
        <v>31</v>
      </c>
      <c r="B33" s="10" t="s">
        <v>143</v>
      </c>
      <c r="C33" s="10" t="s">
        <v>144</v>
      </c>
    </row>
    <row r="34" spans="1:3">
      <c r="A34" s="10">
        <v>32</v>
      </c>
      <c r="B34" s="10" t="s">
        <v>145</v>
      </c>
      <c r="C34" s="10" t="s">
        <v>146</v>
      </c>
    </row>
    <row r="35" spans="1:3">
      <c r="A35" s="10">
        <v>33</v>
      </c>
      <c r="B35" s="10" t="s">
        <v>147</v>
      </c>
      <c r="C35" s="10" t="s">
        <v>148</v>
      </c>
    </row>
    <row r="36" spans="1:3">
      <c r="A36" s="10">
        <v>34</v>
      </c>
      <c r="B36" s="10" t="s">
        <v>149</v>
      </c>
      <c r="C36" s="10" t="s">
        <v>150</v>
      </c>
    </row>
    <row r="37" spans="1:3">
      <c r="A37" s="10">
        <v>35</v>
      </c>
      <c r="B37" s="10" t="s">
        <v>151</v>
      </c>
      <c r="C37" s="10" t="s">
        <v>152</v>
      </c>
    </row>
    <row r="38" spans="1:3">
      <c r="A38" s="10">
        <v>36</v>
      </c>
      <c r="B38" s="10" t="s">
        <v>153</v>
      </c>
      <c r="C38" s="10" t="s">
        <v>154</v>
      </c>
    </row>
    <row r="39" spans="1:3">
      <c r="A39" s="10">
        <v>37</v>
      </c>
      <c r="B39" s="10" t="s">
        <v>109</v>
      </c>
      <c r="C39" s="10" t="s">
        <v>155</v>
      </c>
    </row>
    <row r="40" spans="1:3">
      <c r="A40" s="10">
        <v>38</v>
      </c>
      <c r="B40" s="10" t="s">
        <v>156</v>
      </c>
      <c r="C40" s="10" t="s">
        <v>157</v>
      </c>
    </row>
    <row r="41" spans="1:3">
      <c r="A41" s="10">
        <v>39</v>
      </c>
      <c r="B41" s="10" t="s">
        <v>158</v>
      </c>
      <c r="C41" s="10" t="s">
        <v>159</v>
      </c>
    </row>
    <row r="42" spans="1:3">
      <c r="A42" s="10">
        <v>40</v>
      </c>
      <c r="B42" s="10" t="s">
        <v>160</v>
      </c>
      <c r="C42" s="10" t="s">
        <v>161</v>
      </c>
    </row>
    <row r="43" spans="1:3">
      <c r="A43" s="10">
        <v>41</v>
      </c>
      <c r="B43" s="10" t="s">
        <v>162</v>
      </c>
      <c r="C43" s="10" t="s">
        <v>163</v>
      </c>
    </row>
    <row r="44" spans="1:3">
      <c r="A44" s="10">
        <v>42</v>
      </c>
      <c r="B44" s="10" t="s">
        <v>164</v>
      </c>
      <c r="C44" s="10" t="s">
        <v>165</v>
      </c>
    </row>
    <row r="45" spans="1:3">
      <c r="A45" s="10">
        <v>43</v>
      </c>
      <c r="B45" s="10" t="s">
        <v>166</v>
      </c>
      <c r="C45" s="10" t="s">
        <v>167</v>
      </c>
    </row>
    <row r="46" spans="1:3">
      <c r="A46" s="10">
        <v>44</v>
      </c>
      <c r="B46" s="10" t="s">
        <v>168</v>
      </c>
      <c r="C46" s="10" t="s">
        <v>169</v>
      </c>
    </row>
    <row r="47" spans="1:3">
      <c r="A47" s="10">
        <v>45</v>
      </c>
      <c r="B47" s="10" t="s">
        <v>170</v>
      </c>
      <c r="C47" s="10" t="s">
        <v>171</v>
      </c>
    </row>
    <row r="48" spans="1:3">
      <c r="A48" s="10">
        <v>46</v>
      </c>
      <c r="B48" s="10" t="s">
        <v>172</v>
      </c>
      <c r="C48" s="10" t="s">
        <v>173</v>
      </c>
    </row>
    <row r="49" spans="1:3">
      <c r="A49" s="10">
        <v>47</v>
      </c>
      <c r="B49" s="10" t="s">
        <v>174</v>
      </c>
      <c r="C49" s="10" t="s">
        <v>175</v>
      </c>
    </row>
    <row r="50" spans="1:3">
      <c r="A50" s="10">
        <v>48</v>
      </c>
      <c r="B50" s="10" t="s">
        <v>176</v>
      </c>
      <c r="C50" s="10" t="s">
        <v>177</v>
      </c>
    </row>
    <row r="51" spans="1:3">
      <c r="A51" s="10">
        <v>49</v>
      </c>
      <c r="B51" s="10" t="s">
        <v>178</v>
      </c>
      <c r="C51" s="10" t="s">
        <v>179</v>
      </c>
    </row>
    <row r="52" spans="1:3">
      <c r="A52" s="10">
        <v>50</v>
      </c>
      <c r="B52" s="10" t="s">
        <v>180</v>
      </c>
      <c r="C52" s="10" t="s">
        <v>181</v>
      </c>
    </row>
    <row r="53" spans="1:3">
      <c r="A53" s="10">
        <v>51</v>
      </c>
      <c r="B53" s="10" t="s">
        <v>182</v>
      </c>
      <c r="C53" s="10" t="s">
        <v>183</v>
      </c>
    </row>
    <row r="54" spans="1:3">
      <c r="A54" s="10">
        <v>52</v>
      </c>
      <c r="B54" s="10" t="s">
        <v>184</v>
      </c>
      <c r="C54" s="10" t="s">
        <v>185</v>
      </c>
    </row>
    <row r="55" spans="1:3">
      <c r="A55" s="10">
        <v>53</v>
      </c>
      <c r="B55" s="10" t="s">
        <v>186</v>
      </c>
      <c r="C55" s="10" t="s">
        <v>187</v>
      </c>
    </row>
    <row r="56" spans="1:3">
      <c r="A56" s="10">
        <v>54</v>
      </c>
      <c r="B56" s="10" t="s">
        <v>188</v>
      </c>
      <c r="C56" s="10" t="s">
        <v>189</v>
      </c>
    </row>
    <row r="57" spans="1:3">
      <c r="A57" s="10">
        <v>55</v>
      </c>
      <c r="B57" s="10" t="s">
        <v>190</v>
      </c>
      <c r="C57" s="10" t="s">
        <v>191</v>
      </c>
    </row>
    <row r="58" spans="1:3">
      <c r="A58" s="10">
        <v>56</v>
      </c>
      <c r="B58" s="10" t="s">
        <v>192</v>
      </c>
      <c r="C58" s="10" t="s">
        <v>193</v>
      </c>
    </row>
    <row r="59" spans="1:3">
      <c r="A59" s="10">
        <v>57</v>
      </c>
      <c r="B59" s="10" t="s">
        <v>194</v>
      </c>
      <c r="C59" s="10" t="s">
        <v>195</v>
      </c>
    </row>
    <row r="60" spans="1:3">
      <c r="A60" s="10">
        <v>58</v>
      </c>
      <c r="B60" s="10" t="s">
        <v>196</v>
      </c>
      <c r="C60" s="10" t="s">
        <v>197</v>
      </c>
    </row>
    <row r="61" spans="1:3">
      <c r="A61" s="10">
        <v>59</v>
      </c>
      <c r="B61" s="10" t="s">
        <v>198</v>
      </c>
      <c r="C61" s="10" t="s">
        <v>199</v>
      </c>
    </row>
    <row r="62" spans="1:3">
      <c r="A62" s="10">
        <v>60</v>
      </c>
      <c r="B62" s="10" t="s">
        <v>107</v>
      </c>
      <c r="C62" s="10" t="s">
        <v>200</v>
      </c>
    </row>
    <row r="63" spans="1:3">
      <c r="A63" s="10">
        <v>61</v>
      </c>
      <c r="B63" s="10" t="s">
        <v>201</v>
      </c>
      <c r="C63" s="10" t="s">
        <v>202</v>
      </c>
    </row>
    <row r="64" spans="1:3">
      <c r="A64" s="10">
        <v>62</v>
      </c>
      <c r="B64" s="10" t="s">
        <v>203</v>
      </c>
      <c r="C64" s="10" t="s">
        <v>204</v>
      </c>
    </row>
    <row r="65" spans="1:3">
      <c r="A65" s="10">
        <v>63</v>
      </c>
      <c r="B65" s="10" t="s">
        <v>205</v>
      </c>
      <c r="C65" s="10" t="s">
        <v>206</v>
      </c>
    </row>
    <row r="66" spans="1:3">
      <c r="A66" s="10">
        <v>64</v>
      </c>
      <c r="B66" s="10" t="s">
        <v>207</v>
      </c>
      <c r="C66" s="10" t="s">
        <v>208</v>
      </c>
    </row>
    <row r="67" spans="1:3">
      <c r="A67" s="10">
        <v>65</v>
      </c>
      <c r="B67" s="10" t="s">
        <v>209</v>
      </c>
      <c r="C67" s="10" t="s">
        <v>210</v>
      </c>
    </row>
    <row r="68" spans="1:3">
      <c r="A68" s="10">
        <v>66</v>
      </c>
      <c r="B68" s="10" t="s">
        <v>211</v>
      </c>
      <c r="C68" s="10" t="s">
        <v>212</v>
      </c>
    </row>
    <row r="69" spans="1:3">
      <c r="A69" s="10">
        <v>67</v>
      </c>
      <c r="B69" s="10" t="s">
        <v>213</v>
      </c>
      <c r="C69" s="24" t="s">
        <v>214</v>
      </c>
    </row>
    <row r="70" spans="1:3">
      <c r="A70" s="10">
        <v>68</v>
      </c>
      <c r="B70" s="10" t="s">
        <v>215</v>
      </c>
      <c r="C70" s="10" t="s">
        <v>216</v>
      </c>
    </row>
    <row r="71" spans="1:3">
      <c r="A71" s="10">
        <v>69</v>
      </c>
      <c r="B71" s="10" t="s">
        <v>217</v>
      </c>
      <c r="C71" s="10" t="s">
        <v>218</v>
      </c>
    </row>
    <row r="72" spans="1:3">
      <c r="A72" s="10">
        <v>70</v>
      </c>
      <c r="B72" s="10" t="s">
        <v>205</v>
      </c>
      <c r="C72" s="10" t="s">
        <v>219</v>
      </c>
    </row>
    <row r="73" spans="1:3">
      <c r="A73" s="10">
        <v>71</v>
      </c>
      <c r="B73" s="10" t="s">
        <v>220</v>
      </c>
      <c r="C73" s="10" t="s">
        <v>221</v>
      </c>
    </row>
    <row r="74" spans="1:3">
      <c r="A74" s="10">
        <v>72</v>
      </c>
      <c r="B74" s="10" t="s">
        <v>222</v>
      </c>
      <c r="C74" s="10" t="s">
        <v>223</v>
      </c>
    </row>
    <row r="75" spans="1:3">
      <c r="A75" s="10">
        <v>73</v>
      </c>
      <c r="B75" s="10" t="s">
        <v>224</v>
      </c>
      <c r="C75" s="10" t="s">
        <v>225</v>
      </c>
    </row>
    <row r="76" spans="1:3">
      <c r="A76" s="10">
        <v>74</v>
      </c>
      <c r="B76" s="10" t="s">
        <v>226</v>
      </c>
      <c r="C76" s="10" t="s">
        <v>227</v>
      </c>
    </row>
    <row r="77" spans="1:3">
      <c r="A77" s="10">
        <v>75</v>
      </c>
      <c r="B77" s="10" t="s">
        <v>228</v>
      </c>
      <c r="C77" s="10" t="s">
        <v>229</v>
      </c>
    </row>
    <row r="78" spans="1:3">
      <c r="A78" s="10">
        <v>76</v>
      </c>
      <c r="B78" s="10" t="s">
        <v>230</v>
      </c>
      <c r="C78" s="10" t="s">
        <v>231</v>
      </c>
    </row>
    <row r="79" spans="1:3">
      <c r="A79" s="10">
        <v>77</v>
      </c>
      <c r="B79" s="10" t="s">
        <v>232</v>
      </c>
      <c r="C79" s="10" t="s">
        <v>233</v>
      </c>
    </row>
    <row r="80" spans="1:3">
      <c r="A80" s="10">
        <v>78</v>
      </c>
      <c r="B80" s="10" t="s">
        <v>234</v>
      </c>
      <c r="C80" s="10" t="s">
        <v>235</v>
      </c>
    </row>
    <row r="81" spans="1:3">
      <c r="A81" s="10">
        <v>79</v>
      </c>
      <c r="B81" s="10" t="s">
        <v>236</v>
      </c>
      <c r="C81" s="10" t="s">
        <v>237</v>
      </c>
    </row>
    <row r="82" spans="1:3">
      <c r="A82" s="10">
        <v>80</v>
      </c>
      <c r="B82" s="10" t="s">
        <v>238</v>
      </c>
      <c r="C82" s="10" t="s">
        <v>239</v>
      </c>
    </row>
    <row r="83" spans="1:3">
      <c r="A83" s="10">
        <v>81</v>
      </c>
      <c r="B83" s="10" t="s">
        <v>240</v>
      </c>
      <c r="C83" s="10" t="s">
        <v>241</v>
      </c>
    </row>
    <row r="84" spans="1:3">
      <c r="A84" s="10">
        <v>82</v>
      </c>
      <c r="B84" s="10" t="s">
        <v>242</v>
      </c>
      <c r="C84" s="10" t="s">
        <v>243</v>
      </c>
    </row>
    <row r="85" spans="1:3">
      <c r="A85" s="10">
        <v>83</v>
      </c>
      <c r="B85" s="10" t="s">
        <v>244</v>
      </c>
      <c r="C85" s="10" t="s">
        <v>245</v>
      </c>
    </row>
    <row r="86" spans="1:3">
      <c r="A86" s="10">
        <v>84</v>
      </c>
      <c r="B86" s="10" t="s">
        <v>246</v>
      </c>
      <c r="C86" s="10" t="s">
        <v>247</v>
      </c>
    </row>
    <row r="87" spans="1:3">
      <c r="A87" s="10">
        <v>85</v>
      </c>
      <c r="B87" s="10" t="s">
        <v>248</v>
      </c>
      <c r="C87" s="10" t="s">
        <v>249</v>
      </c>
    </row>
    <row r="88" spans="1:3">
      <c r="A88" s="10">
        <v>86</v>
      </c>
      <c r="B88" s="10" t="s">
        <v>250</v>
      </c>
      <c r="C88" s="10" t="s">
        <v>251</v>
      </c>
    </row>
    <row r="89" spans="1:3">
      <c r="A89" s="10">
        <v>87</v>
      </c>
      <c r="B89" s="10" t="s">
        <v>252</v>
      </c>
      <c r="C89" s="10" t="s">
        <v>253</v>
      </c>
    </row>
    <row r="90" spans="1:3">
      <c r="A90" s="10">
        <v>88</v>
      </c>
      <c r="B90" s="10" t="s">
        <v>254</v>
      </c>
      <c r="C90" s="10" t="s">
        <v>255</v>
      </c>
    </row>
    <row r="91" spans="1:3">
      <c r="A91" s="10">
        <v>89</v>
      </c>
      <c r="B91" s="10" t="s">
        <v>256</v>
      </c>
      <c r="C91" s="10" t="s">
        <v>257</v>
      </c>
    </row>
    <row r="92" spans="1:3">
      <c r="A92" s="10">
        <v>90</v>
      </c>
      <c r="B92" s="10" t="s">
        <v>258</v>
      </c>
      <c r="C92" s="10" t="s">
        <v>259</v>
      </c>
    </row>
    <row r="93" spans="1:3">
      <c r="A93" s="10">
        <v>91</v>
      </c>
      <c r="B93" s="10" t="s">
        <v>260</v>
      </c>
      <c r="C93" s="10" t="s">
        <v>261</v>
      </c>
    </row>
    <row r="94" spans="1:3">
      <c r="A94" s="10">
        <v>92</v>
      </c>
      <c r="B94" s="10" t="s">
        <v>262</v>
      </c>
      <c r="C94" s="10" t="s">
        <v>263</v>
      </c>
    </row>
    <row r="95" spans="1:3">
      <c r="A95" s="10">
        <v>93</v>
      </c>
      <c r="B95" s="10" t="s">
        <v>264</v>
      </c>
      <c r="C95" s="10" t="s">
        <v>265</v>
      </c>
    </row>
    <row r="96" spans="1:3">
      <c r="A96" s="10">
        <v>94</v>
      </c>
      <c r="B96" s="10" t="s">
        <v>266</v>
      </c>
      <c r="C96" s="10" t="s">
        <v>267</v>
      </c>
    </row>
    <row r="97" spans="1:3">
      <c r="A97" s="10">
        <v>95</v>
      </c>
      <c r="B97" s="10" t="s">
        <v>268</v>
      </c>
      <c r="C97" s="10" t="s">
        <v>269</v>
      </c>
    </row>
    <row r="98" spans="1:3">
      <c r="A98" s="10">
        <v>96</v>
      </c>
      <c r="B98" s="10" t="s">
        <v>270</v>
      </c>
      <c r="C98" s="10" t="s">
        <v>271</v>
      </c>
    </row>
    <row r="99" spans="1:3">
      <c r="A99" s="10">
        <v>97</v>
      </c>
      <c r="B99" s="10" t="s">
        <v>272</v>
      </c>
      <c r="C99" s="10" t="s">
        <v>273</v>
      </c>
    </row>
    <row r="100" spans="1:3">
      <c r="A100" s="10">
        <v>98</v>
      </c>
      <c r="B100" s="10" t="s">
        <v>274</v>
      </c>
      <c r="C100" s="10" t="s">
        <v>275</v>
      </c>
    </row>
    <row r="101" spans="1:3">
      <c r="A101" s="10">
        <v>99</v>
      </c>
      <c r="B101" s="10" t="s">
        <v>276</v>
      </c>
      <c r="C101" s="10" t="s">
        <v>277</v>
      </c>
    </row>
    <row r="102" spans="1:3">
      <c r="A102" s="10">
        <v>100</v>
      </c>
      <c r="B102" s="10" t="s">
        <v>278</v>
      </c>
      <c r="C102" s="10" t="s">
        <v>279</v>
      </c>
    </row>
    <row r="103" spans="1:3">
      <c r="A103" s="10">
        <v>101</v>
      </c>
      <c r="B103" s="10" t="s">
        <v>280</v>
      </c>
      <c r="C103" s="10" t="s">
        <v>281</v>
      </c>
    </row>
    <row r="104" spans="1:3">
      <c r="A104" s="10">
        <v>102</v>
      </c>
      <c r="B104" s="10" t="s">
        <v>282</v>
      </c>
      <c r="C104" s="10" t="s">
        <v>283</v>
      </c>
    </row>
    <row r="105" spans="1:3">
      <c r="A105" s="10">
        <v>103</v>
      </c>
      <c r="B105" s="10" t="s">
        <v>284</v>
      </c>
      <c r="C105" s="10" t="s">
        <v>285</v>
      </c>
    </row>
    <row r="106" spans="1:3">
      <c r="A106" s="10">
        <v>104</v>
      </c>
      <c r="B106" s="10" t="s">
        <v>286</v>
      </c>
      <c r="C106" s="10" t="s">
        <v>287</v>
      </c>
    </row>
    <row r="107" spans="1:3">
      <c r="A107" s="10">
        <v>105</v>
      </c>
      <c r="B107" s="10" t="s">
        <v>288</v>
      </c>
      <c r="C107" s="10" t="s">
        <v>289</v>
      </c>
    </row>
    <row r="108" spans="1:3">
      <c r="A108" s="10">
        <v>106</v>
      </c>
      <c r="B108" s="10" t="s">
        <v>109</v>
      </c>
      <c r="C108" s="10" t="s">
        <v>290</v>
      </c>
    </row>
    <row r="109" spans="1:3">
      <c r="A109" s="10">
        <v>107</v>
      </c>
      <c r="B109" s="10" t="s">
        <v>291</v>
      </c>
      <c r="C109" s="10" t="s">
        <v>292</v>
      </c>
    </row>
    <row r="110" spans="1:3">
      <c r="A110" s="10">
        <v>108</v>
      </c>
      <c r="B110" s="10" t="s">
        <v>293</v>
      </c>
      <c r="C110" s="10" t="s">
        <v>294</v>
      </c>
    </row>
    <row r="111" spans="1:3">
      <c r="A111" s="10">
        <v>109</v>
      </c>
      <c r="B111" s="10" t="s">
        <v>295</v>
      </c>
      <c r="C111" s="10" t="s">
        <v>296</v>
      </c>
    </row>
    <row r="112" spans="1:3">
      <c r="A112" s="10">
        <v>110</v>
      </c>
      <c r="B112" s="10" t="s">
        <v>297</v>
      </c>
      <c r="C112" s="10" t="s">
        <v>298</v>
      </c>
    </row>
    <row r="113" spans="1:3">
      <c r="A113" s="10">
        <v>111</v>
      </c>
      <c r="B113" s="10" t="s">
        <v>299</v>
      </c>
      <c r="C113" s="10" t="s">
        <v>300</v>
      </c>
    </row>
    <row r="114" spans="1:3">
      <c r="A114" s="10">
        <v>112</v>
      </c>
      <c r="B114" s="10" t="s">
        <v>301</v>
      </c>
      <c r="C114" s="10" t="s">
        <v>302</v>
      </c>
    </row>
    <row r="115" spans="1:3">
      <c r="A115" s="10">
        <v>113</v>
      </c>
      <c r="B115" s="10" t="s">
        <v>303</v>
      </c>
      <c r="C115" s="10" t="s">
        <v>304</v>
      </c>
    </row>
    <row r="116" spans="1:3">
      <c r="A116" s="10">
        <v>114</v>
      </c>
      <c r="B116" s="10" t="s">
        <v>305</v>
      </c>
      <c r="C116" s="10" t="s">
        <v>306</v>
      </c>
    </row>
    <row r="117" spans="1:3">
      <c r="A117" s="10">
        <v>115</v>
      </c>
      <c r="B117" s="10" t="s">
        <v>307</v>
      </c>
      <c r="C117" s="10" t="s">
        <v>308</v>
      </c>
    </row>
    <row r="118" spans="1:3">
      <c r="A118" s="10">
        <v>116</v>
      </c>
      <c r="B118" s="10" t="s">
        <v>309</v>
      </c>
      <c r="C118" s="10" t="s">
        <v>310</v>
      </c>
    </row>
    <row r="119" spans="1:3">
      <c r="A119" s="10">
        <v>117</v>
      </c>
      <c r="B119" s="10" t="s">
        <v>311</v>
      </c>
      <c r="C119" s="10" t="s">
        <v>312</v>
      </c>
    </row>
    <row r="120" spans="1:3">
      <c r="A120" s="10">
        <v>118</v>
      </c>
      <c r="B120" s="10" t="s">
        <v>313</v>
      </c>
      <c r="C120" s="10" t="s">
        <v>314</v>
      </c>
    </row>
    <row r="121" spans="1:3">
      <c r="A121" s="10">
        <v>119</v>
      </c>
      <c r="B121" s="10" t="s">
        <v>315</v>
      </c>
      <c r="C121" s="10" t="s">
        <v>316</v>
      </c>
    </row>
    <row r="122" spans="1:3">
      <c r="A122" s="10">
        <v>120</v>
      </c>
      <c r="B122" s="10" t="s">
        <v>317</v>
      </c>
      <c r="C122" s="10" t="s">
        <v>318</v>
      </c>
    </row>
    <row r="123" spans="1:3">
      <c r="A123" s="10">
        <v>121</v>
      </c>
      <c r="B123" s="10" t="s">
        <v>319</v>
      </c>
      <c r="C123" s="10" t="s">
        <v>320</v>
      </c>
    </row>
    <row r="124" spans="1:3">
      <c r="A124" s="10">
        <v>122</v>
      </c>
      <c r="B124" s="10" t="s">
        <v>321</v>
      </c>
      <c r="C124" s="10" t="s">
        <v>322</v>
      </c>
    </row>
    <row r="125" spans="1:3">
      <c r="A125" s="10">
        <v>123</v>
      </c>
      <c r="B125" s="10" t="s">
        <v>323</v>
      </c>
      <c r="C125" s="10" t="s">
        <v>324</v>
      </c>
    </row>
    <row r="126" spans="1:3">
      <c r="A126" s="10">
        <v>124</v>
      </c>
      <c r="B126" s="10" t="s">
        <v>325</v>
      </c>
      <c r="C126" s="10" t="s">
        <v>326</v>
      </c>
    </row>
    <row r="127" spans="1:3">
      <c r="A127" s="10">
        <v>125</v>
      </c>
      <c r="B127" s="10" t="s">
        <v>327</v>
      </c>
      <c r="C127" s="10" t="s">
        <v>328</v>
      </c>
    </row>
    <row r="128" spans="1:3">
      <c r="A128" s="10">
        <v>126</v>
      </c>
      <c r="B128" s="10" t="s">
        <v>329</v>
      </c>
      <c r="C128" s="10" t="s">
        <v>330</v>
      </c>
    </row>
    <row r="129" spans="1:3">
      <c r="A129" s="10">
        <v>127</v>
      </c>
      <c r="B129" s="10" t="s">
        <v>331</v>
      </c>
      <c r="C129" s="10" t="s">
        <v>332</v>
      </c>
    </row>
    <row r="130" spans="1:3">
      <c r="A130" s="10">
        <v>130</v>
      </c>
      <c r="B130" s="10" t="s">
        <v>333</v>
      </c>
      <c r="C130" s="10" t="s">
        <v>334</v>
      </c>
    </row>
    <row r="131" spans="1:3">
      <c r="A131" s="10">
        <v>131</v>
      </c>
      <c r="B131" s="10" t="s">
        <v>335</v>
      </c>
      <c r="C131" s="10" t="s">
        <v>336</v>
      </c>
    </row>
    <row r="132" spans="1:3">
      <c r="A132" s="10">
        <v>132</v>
      </c>
      <c r="B132" s="10" t="s">
        <v>337</v>
      </c>
      <c r="C132" s="10" t="s">
        <v>338</v>
      </c>
    </row>
    <row r="133" spans="1:3">
      <c r="A133" s="10">
        <v>133</v>
      </c>
      <c r="B133" s="10" t="s">
        <v>339</v>
      </c>
      <c r="C133" s="10" t="s">
        <v>340</v>
      </c>
    </row>
    <row r="134" spans="1:3">
      <c r="A134" s="10">
        <v>134</v>
      </c>
      <c r="B134" s="10" t="s">
        <v>341</v>
      </c>
      <c r="C134" s="10" t="s">
        <v>342</v>
      </c>
    </row>
    <row r="135" spans="1:3">
      <c r="A135" s="10">
        <v>135</v>
      </c>
      <c r="B135" s="10" t="s">
        <v>343</v>
      </c>
      <c r="C135" s="10" t="s">
        <v>344</v>
      </c>
    </row>
    <row r="136" spans="1:3">
      <c r="A136" s="10">
        <v>136</v>
      </c>
      <c r="B136" s="10" t="s">
        <v>345</v>
      </c>
      <c r="C136" s="10" t="s">
        <v>346</v>
      </c>
    </row>
    <row r="137" spans="1:3">
      <c r="A137" s="10">
        <v>137</v>
      </c>
      <c r="B137" s="10" t="s">
        <v>347</v>
      </c>
      <c r="C137" s="10" t="s">
        <v>348</v>
      </c>
    </row>
    <row r="138" spans="1:3">
      <c r="A138" s="10">
        <v>138</v>
      </c>
      <c r="B138" s="10" t="s">
        <v>349</v>
      </c>
      <c r="C138" s="10" t="s">
        <v>350</v>
      </c>
    </row>
    <row r="139" spans="1:3">
      <c r="A139" s="10">
        <v>139</v>
      </c>
      <c r="B139" s="10" t="s">
        <v>351</v>
      </c>
      <c r="C139" s="10" t="s">
        <v>352</v>
      </c>
    </row>
    <row r="140" spans="1:3">
      <c r="A140" s="10">
        <v>140</v>
      </c>
      <c r="B140" s="10" t="s">
        <v>353</v>
      </c>
      <c r="C140" s="10" t="s">
        <v>354</v>
      </c>
    </row>
    <row r="141" spans="1:3">
      <c r="A141" s="10">
        <v>141</v>
      </c>
      <c r="B141" s="10" t="s">
        <v>355</v>
      </c>
      <c r="C141" s="10" t="s">
        <v>356</v>
      </c>
    </row>
    <row r="142" spans="1:3">
      <c r="A142" s="10">
        <v>142</v>
      </c>
      <c r="B142" s="10" t="s">
        <v>357</v>
      </c>
      <c r="C142" s="10" t="s">
        <v>358</v>
      </c>
    </row>
    <row r="143" spans="1:3">
      <c r="A143" s="10">
        <v>143</v>
      </c>
      <c r="B143" s="10" t="s">
        <v>359</v>
      </c>
      <c r="C143" s="10" t="s">
        <v>360</v>
      </c>
    </row>
    <row r="144" spans="1:3">
      <c r="A144" s="10">
        <v>144</v>
      </c>
      <c r="B144" s="10" t="s">
        <v>361</v>
      </c>
      <c r="C144" s="10" t="s">
        <v>362</v>
      </c>
    </row>
    <row r="145" spans="1:3">
      <c r="A145" s="10">
        <v>145</v>
      </c>
      <c r="B145" s="10" t="s">
        <v>363</v>
      </c>
      <c r="C145" s="10" t="s">
        <v>364</v>
      </c>
    </row>
    <row r="146" spans="1:3">
      <c r="A146" s="10">
        <v>146</v>
      </c>
      <c r="B146" s="10" t="s">
        <v>365</v>
      </c>
      <c r="C146" s="10" t="s">
        <v>366</v>
      </c>
    </row>
    <row r="147" spans="1:3">
      <c r="A147" s="10">
        <v>147</v>
      </c>
      <c r="B147" s="10" t="s">
        <v>367</v>
      </c>
      <c r="C147" s="10" t="s">
        <v>368</v>
      </c>
    </row>
    <row r="148" spans="1:3">
      <c r="A148" s="10">
        <v>148</v>
      </c>
      <c r="B148" s="10" t="s">
        <v>369</v>
      </c>
      <c r="C148" s="10" t="s">
        <v>370</v>
      </c>
    </row>
    <row r="149" spans="1:3">
      <c r="A149" s="10">
        <v>149</v>
      </c>
      <c r="B149" s="10" t="s">
        <v>371</v>
      </c>
      <c r="C149" s="10" t="s">
        <v>372</v>
      </c>
    </row>
    <row r="150" spans="1:3">
      <c r="A150" s="10">
        <v>150</v>
      </c>
      <c r="B150" s="10" t="s">
        <v>373</v>
      </c>
      <c r="C150" s="10" t="s">
        <v>374</v>
      </c>
    </row>
    <row r="151" spans="1:3">
      <c r="A151" s="10">
        <v>151</v>
      </c>
      <c r="B151" s="10" t="s">
        <v>375</v>
      </c>
      <c r="C151" s="10" t="s">
        <v>376</v>
      </c>
    </row>
    <row r="152" spans="1:3">
      <c r="A152" s="10">
        <v>152</v>
      </c>
      <c r="B152" s="10" t="s">
        <v>377</v>
      </c>
      <c r="C152" s="10" t="s">
        <v>378</v>
      </c>
    </row>
    <row r="153" spans="1:3">
      <c r="A153" s="10">
        <v>153</v>
      </c>
      <c r="B153" s="10" t="s">
        <v>109</v>
      </c>
      <c r="C153" s="10" t="s">
        <v>379</v>
      </c>
    </row>
    <row r="154" spans="1:3">
      <c r="A154" s="10">
        <v>154</v>
      </c>
      <c r="B154" s="10" t="s">
        <v>380</v>
      </c>
      <c r="C154" s="10" t="s">
        <v>381</v>
      </c>
    </row>
    <row r="155" spans="1:3">
      <c r="A155" s="10">
        <v>155</v>
      </c>
      <c r="B155" s="10" t="s">
        <v>382</v>
      </c>
      <c r="C155" s="10" t="s">
        <v>383</v>
      </c>
    </row>
    <row r="156" spans="1:3">
      <c r="A156" s="10">
        <v>156</v>
      </c>
      <c r="B156" s="10" t="s">
        <v>384</v>
      </c>
      <c r="C156" s="10" t="s">
        <v>385</v>
      </c>
    </row>
    <row r="157" spans="1:3">
      <c r="A157" s="10">
        <v>157</v>
      </c>
      <c r="B157" s="10" t="s">
        <v>386</v>
      </c>
      <c r="C157" s="10" t="s">
        <v>387</v>
      </c>
    </row>
    <row r="158" spans="1:3">
      <c r="A158" s="10">
        <v>158</v>
      </c>
      <c r="B158" s="10" t="s">
        <v>388</v>
      </c>
      <c r="C158" s="10" t="s">
        <v>389</v>
      </c>
    </row>
    <row r="159" spans="1:3">
      <c r="A159" s="10">
        <v>159</v>
      </c>
      <c r="B159" s="10" t="s">
        <v>390</v>
      </c>
      <c r="C159" s="10" t="s">
        <v>391</v>
      </c>
    </row>
    <row r="160" spans="1:3">
      <c r="A160" s="10">
        <v>160</v>
      </c>
      <c r="B160" s="10" t="s">
        <v>392</v>
      </c>
      <c r="C160" s="10" t="s">
        <v>393</v>
      </c>
    </row>
    <row r="161" spans="1:3">
      <c r="A161" s="10">
        <v>161</v>
      </c>
      <c r="B161" s="10" t="s">
        <v>394</v>
      </c>
      <c r="C161" s="10" t="s">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58"/>
  <sheetViews>
    <sheetView workbookViewId="0" xr3:uid="{842E5F09-E766-5B8D-85AF-A39847EA96FD}">
      <pane ySplit="1" topLeftCell="A35" activePane="bottomLeft" state="frozen"/>
      <selection pane="bottomLeft" activeCell="D65" sqref="D65"/>
    </sheetView>
  </sheetViews>
  <sheetFormatPr defaultRowHeight="15.75"/>
  <cols>
    <col min="2" max="2" width="43.375" customWidth="1"/>
  </cols>
  <sheetData>
    <row r="1" spans="1:2">
      <c r="A1" s="9" t="s">
        <v>84</v>
      </c>
      <c r="B1" s="9" t="s">
        <v>85</v>
      </c>
    </row>
    <row r="2" spans="1:2">
      <c r="A2" s="10">
        <v>0</v>
      </c>
      <c r="B2" s="10" t="s">
        <v>396</v>
      </c>
    </row>
    <row r="3" spans="1:2">
      <c r="A3" s="10">
        <v>1</v>
      </c>
      <c r="B3" s="10" t="s">
        <v>397</v>
      </c>
    </row>
    <row r="4" spans="1:2">
      <c r="A4" s="10">
        <v>2</v>
      </c>
      <c r="B4" s="10" t="s">
        <v>398</v>
      </c>
    </row>
    <row r="5" spans="1:2">
      <c r="A5" s="10">
        <v>3</v>
      </c>
      <c r="B5" s="10" t="s">
        <v>399</v>
      </c>
    </row>
    <row r="6" spans="1:2">
      <c r="A6" s="10">
        <v>4</v>
      </c>
      <c r="B6" s="10" t="s">
        <v>400</v>
      </c>
    </row>
    <row r="7" spans="1:2">
      <c r="A7" s="10">
        <v>5</v>
      </c>
      <c r="B7" s="10" t="s">
        <v>401</v>
      </c>
    </row>
    <row r="8" spans="1:2">
      <c r="A8" s="10">
        <v>6</v>
      </c>
      <c r="B8" s="10" t="s">
        <v>402</v>
      </c>
    </row>
    <row r="9" spans="1:2">
      <c r="A9" s="10">
        <v>7</v>
      </c>
      <c r="B9" s="10" t="s">
        <v>403</v>
      </c>
    </row>
    <row r="10" spans="1:2">
      <c r="A10" s="10">
        <v>8</v>
      </c>
      <c r="B10" s="10" t="s">
        <v>404</v>
      </c>
    </row>
    <row r="11" spans="1:2">
      <c r="A11" s="10">
        <v>9</v>
      </c>
      <c r="B11" s="10" t="s">
        <v>120</v>
      </c>
    </row>
    <row r="12" spans="1:2">
      <c r="A12" s="10">
        <v>10</v>
      </c>
      <c r="B12" s="10" t="s">
        <v>405</v>
      </c>
    </row>
    <row r="13" spans="1:2">
      <c r="A13" s="10">
        <v>11</v>
      </c>
      <c r="B13" s="10" t="s">
        <v>406</v>
      </c>
    </row>
    <row r="14" spans="1:2">
      <c r="A14" s="10">
        <v>12</v>
      </c>
      <c r="B14" s="10" t="s">
        <v>407</v>
      </c>
    </row>
    <row r="15" spans="1:2">
      <c r="A15" s="10">
        <v>13</v>
      </c>
      <c r="B15" s="10" t="s">
        <v>408</v>
      </c>
    </row>
    <row r="16" spans="1:2">
      <c r="A16" s="10">
        <v>14</v>
      </c>
      <c r="B16" s="10" t="s">
        <v>409</v>
      </c>
    </row>
    <row r="17" spans="1:2">
      <c r="A17" s="10">
        <v>15</v>
      </c>
      <c r="B17" s="10" t="s">
        <v>410</v>
      </c>
    </row>
    <row r="18" spans="1:2">
      <c r="A18" s="10">
        <v>16</v>
      </c>
      <c r="B18" s="10" t="s">
        <v>411</v>
      </c>
    </row>
    <row r="19" spans="1:2">
      <c r="A19" s="10">
        <v>17</v>
      </c>
      <c r="B19" s="10" t="s">
        <v>412</v>
      </c>
    </row>
    <row r="20" spans="1:2">
      <c r="A20" s="10">
        <v>18</v>
      </c>
      <c r="B20" s="10" t="s">
        <v>413</v>
      </c>
    </row>
    <row r="21" spans="1:2">
      <c r="A21" s="10">
        <v>19</v>
      </c>
      <c r="B21" s="10" t="s">
        <v>414</v>
      </c>
    </row>
    <row r="22" spans="1:2">
      <c r="A22" s="10">
        <v>20</v>
      </c>
      <c r="B22" s="10" t="s">
        <v>415</v>
      </c>
    </row>
    <row r="23" spans="1:2">
      <c r="A23" s="10">
        <v>21</v>
      </c>
      <c r="B23" s="10" t="s">
        <v>416</v>
      </c>
    </row>
    <row r="24" spans="1:2">
      <c r="A24" s="10">
        <v>22</v>
      </c>
      <c r="B24" s="10" t="s">
        <v>417</v>
      </c>
    </row>
    <row r="25" spans="1:2">
      <c r="A25" s="10">
        <v>23</v>
      </c>
      <c r="B25" s="10" t="s">
        <v>418</v>
      </c>
    </row>
    <row r="26" spans="1:2">
      <c r="A26" s="10">
        <v>24</v>
      </c>
      <c r="B26" s="10" t="s">
        <v>419</v>
      </c>
    </row>
    <row r="27" spans="1:2">
      <c r="A27" s="10">
        <v>25</v>
      </c>
      <c r="B27" s="10" t="s">
        <v>420</v>
      </c>
    </row>
    <row r="28" spans="1:2">
      <c r="A28" s="10">
        <v>26</v>
      </c>
      <c r="B28" s="10" t="s">
        <v>421</v>
      </c>
    </row>
    <row r="29" spans="1:2">
      <c r="A29" s="10">
        <v>27</v>
      </c>
      <c r="B29" s="10" t="s">
        <v>422</v>
      </c>
    </row>
    <row r="30" spans="1:2">
      <c r="A30" s="10">
        <v>28</v>
      </c>
      <c r="B30" s="10" t="s">
        <v>423</v>
      </c>
    </row>
    <row r="31" spans="1:2">
      <c r="A31" s="10">
        <v>29</v>
      </c>
      <c r="B31" s="10" t="s">
        <v>424</v>
      </c>
    </row>
    <row r="32" spans="1:2">
      <c r="A32" s="10">
        <v>30</v>
      </c>
      <c r="B32" s="10" t="s">
        <v>425</v>
      </c>
    </row>
    <row r="33" spans="1:2">
      <c r="A33" s="10">
        <v>31</v>
      </c>
      <c r="B33" s="10" t="s">
        <v>426</v>
      </c>
    </row>
    <row r="34" spans="1:2">
      <c r="A34" s="10">
        <v>32</v>
      </c>
      <c r="B34" s="10" t="s">
        <v>427</v>
      </c>
    </row>
    <row r="35" spans="1:2">
      <c r="A35" s="10">
        <v>33</v>
      </c>
      <c r="B35" s="10" t="s">
        <v>428</v>
      </c>
    </row>
    <row r="36" spans="1:2">
      <c r="A36" s="10">
        <v>34</v>
      </c>
      <c r="B36" s="10" t="s">
        <v>429</v>
      </c>
    </row>
    <row r="37" spans="1:2">
      <c r="A37" s="10">
        <v>35</v>
      </c>
      <c r="B37" s="10" t="s">
        <v>430</v>
      </c>
    </row>
    <row r="38" spans="1:2">
      <c r="A38" s="10">
        <v>36</v>
      </c>
      <c r="B38" s="10" t="s">
        <v>431</v>
      </c>
    </row>
    <row r="39" spans="1:2">
      <c r="A39" s="10">
        <v>98</v>
      </c>
      <c r="B39" s="10" t="s">
        <v>432</v>
      </c>
    </row>
    <row r="40" spans="1:2">
      <c r="A40" s="10">
        <v>99</v>
      </c>
      <c r="B40" s="10" t="s">
        <v>433</v>
      </c>
    </row>
    <row r="41" spans="1:2">
      <c r="A41" s="10">
        <v>100</v>
      </c>
      <c r="B41" s="10" t="s">
        <v>434</v>
      </c>
    </row>
    <row r="42" spans="1:2">
      <c r="A42" s="10">
        <v>101</v>
      </c>
      <c r="B42" s="10" t="s">
        <v>435</v>
      </c>
    </row>
    <row r="43" spans="1:2">
      <c r="A43" s="10">
        <v>110</v>
      </c>
      <c r="B43" s="10" t="s">
        <v>436</v>
      </c>
    </row>
    <row r="44" spans="1:2">
      <c r="A44" s="10">
        <v>111</v>
      </c>
      <c r="B44" s="10" t="s">
        <v>437</v>
      </c>
    </row>
    <row r="45" spans="1:2">
      <c r="A45" s="10">
        <v>112</v>
      </c>
      <c r="B45" s="10" t="s">
        <v>438</v>
      </c>
    </row>
    <row r="46" spans="1:2">
      <c r="A46" s="10">
        <v>113</v>
      </c>
      <c r="B46" s="10" t="s">
        <v>439</v>
      </c>
    </row>
    <row r="47" spans="1:2">
      <c r="A47" s="10">
        <v>114</v>
      </c>
      <c r="B47" s="10" t="s">
        <v>440</v>
      </c>
    </row>
    <row r="48" spans="1:2">
      <c r="A48" s="10">
        <v>115</v>
      </c>
      <c r="B48" s="10" t="s">
        <v>441</v>
      </c>
    </row>
    <row r="49" spans="1:2">
      <c r="A49" s="10">
        <v>116</v>
      </c>
      <c r="B49" s="10" t="s">
        <v>442</v>
      </c>
    </row>
    <row r="50" spans="1:2">
      <c r="A50" s="10">
        <v>117</v>
      </c>
      <c r="B50" s="10" t="s">
        <v>443</v>
      </c>
    </row>
    <row r="51" spans="1:2">
      <c r="A51" s="10">
        <v>118</v>
      </c>
      <c r="B51" s="10" t="s">
        <v>444</v>
      </c>
    </row>
    <row r="52" spans="1:2">
      <c r="A52" s="10">
        <v>119</v>
      </c>
      <c r="B52" s="10" t="s">
        <v>445</v>
      </c>
    </row>
    <row r="53" spans="1:2">
      <c r="A53" s="10">
        <v>120</v>
      </c>
      <c r="B53" s="10" t="s">
        <v>446</v>
      </c>
    </row>
    <row r="54" spans="1:2">
      <c r="A54" s="10">
        <v>121</v>
      </c>
      <c r="B54" s="10" t="s">
        <v>447</v>
      </c>
    </row>
    <row r="55" spans="1:2">
      <c r="A55" s="10">
        <v>122</v>
      </c>
      <c r="B55" s="10" t="s">
        <v>448</v>
      </c>
    </row>
    <row r="56" spans="1:2">
      <c r="A56" s="10">
        <v>123</v>
      </c>
      <c r="B56" s="10" t="s">
        <v>449</v>
      </c>
    </row>
    <row r="57" spans="1:2">
      <c r="A57" s="10">
        <v>150</v>
      </c>
      <c r="B57" s="10" t="s">
        <v>450</v>
      </c>
    </row>
    <row r="58" spans="1:2">
      <c r="A58" s="10">
        <v>200</v>
      </c>
      <c r="B58" s="10"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42"/>
  <sheetViews>
    <sheetView workbookViewId="0" xr3:uid="{51F8DEE0-4D01-5F28-A812-FC0BD7CAC4A5}">
      <pane ySplit="1" topLeftCell="A20" activePane="bottomLeft" state="frozen"/>
      <selection pane="bottomLeft" sqref="A1:B2"/>
    </sheetView>
  </sheetViews>
  <sheetFormatPr defaultRowHeight="15.75"/>
  <cols>
    <col min="2" max="2" width="28.625" bestFit="1" customWidth="1"/>
  </cols>
  <sheetData>
    <row r="1" spans="1:2">
      <c r="A1" s="13" t="s">
        <v>84</v>
      </c>
      <c r="B1" s="13" t="s">
        <v>85</v>
      </c>
    </row>
    <row r="2" spans="1:2">
      <c r="A2" s="12">
        <v>0</v>
      </c>
      <c r="B2" s="12" t="s">
        <v>452</v>
      </c>
    </row>
    <row r="3" spans="1:2">
      <c r="A3" s="12">
        <v>1</v>
      </c>
      <c r="B3" s="12" t="s">
        <v>398</v>
      </c>
    </row>
    <row r="4" spans="1:2">
      <c r="A4" s="12">
        <v>2</v>
      </c>
      <c r="B4" s="12" t="s">
        <v>402</v>
      </c>
    </row>
    <row r="5" spans="1:2">
      <c r="A5" s="12">
        <v>3</v>
      </c>
      <c r="B5" s="12" t="s">
        <v>99</v>
      </c>
    </row>
    <row r="6" spans="1:2">
      <c r="A6" s="12">
        <v>4</v>
      </c>
      <c r="B6" s="12" t="s">
        <v>453</v>
      </c>
    </row>
    <row r="7" spans="1:2">
      <c r="A7" s="12">
        <v>5</v>
      </c>
      <c r="B7" s="12" t="s">
        <v>105</v>
      </c>
    </row>
    <row r="8" spans="1:2">
      <c r="A8" s="12">
        <v>6</v>
      </c>
      <c r="B8" s="12" t="s">
        <v>107</v>
      </c>
    </row>
    <row r="9" spans="1:2">
      <c r="A9" s="12">
        <v>7</v>
      </c>
      <c r="B9" s="12" t="s">
        <v>454</v>
      </c>
    </row>
    <row r="10" spans="1:2">
      <c r="A10" s="12">
        <v>8</v>
      </c>
      <c r="B10" s="12" t="s">
        <v>97</v>
      </c>
    </row>
    <row r="11" spans="1:2">
      <c r="A11" s="12">
        <v>9</v>
      </c>
      <c r="B11" s="12" t="s">
        <v>455</v>
      </c>
    </row>
    <row r="12" spans="1:2">
      <c r="A12" s="12">
        <v>10</v>
      </c>
      <c r="B12" s="12" t="s">
        <v>145</v>
      </c>
    </row>
    <row r="13" spans="1:2">
      <c r="A13" s="12">
        <v>11</v>
      </c>
      <c r="B13" s="12" t="s">
        <v>456</v>
      </c>
    </row>
    <row r="14" spans="1:2">
      <c r="A14" s="12">
        <v>12</v>
      </c>
      <c r="B14" s="12" t="s">
        <v>457</v>
      </c>
    </row>
    <row r="15" spans="1:2">
      <c r="A15" s="12">
        <v>13</v>
      </c>
      <c r="B15" s="12" t="s">
        <v>458</v>
      </c>
    </row>
    <row r="16" spans="1:2">
      <c r="A16" s="12">
        <v>14</v>
      </c>
      <c r="B16" s="12" t="s">
        <v>123</v>
      </c>
    </row>
    <row r="17" spans="1:2">
      <c r="A17" s="12">
        <v>15</v>
      </c>
      <c r="B17" s="12" t="s">
        <v>459</v>
      </c>
    </row>
    <row r="18" spans="1:2">
      <c r="A18" s="12">
        <v>16</v>
      </c>
      <c r="B18" s="12" t="s">
        <v>135</v>
      </c>
    </row>
    <row r="19" spans="1:2">
      <c r="A19" s="12">
        <v>17</v>
      </c>
      <c r="B19" s="12" t="s">
        <v>460</v>
      </c>
    </row>
    <row r="20" spans="1:2">
      <c r="A20" s="12">
        <v>18</v>
      </c>
      <c r="B20" s="12" t="s">
        <v>461</v>
      </c>
    </row>
    <row r="21" spans="1:2">
      <c r="A21" s="12">
        <v>19</v>
      </c>
      <c r="B21" s="12" t="s">
        <v>462</v>
      </c>
    </row>
    <row r="22" spans="1:2">
      <c r="A22" s="12">
        <v>20</v>
      </c>
      <c r="B22" s="12" t="s">
        <v>463</v>
      </c>
    </row>
    <row r="23" spans="1:2">
      <c r="A23" s="12">
        <v>21</v>
      </c>
      <c r="B23" s="12" t="s">
        <v>464</v>
      </c>
    </row>
    <row r="24" spans="1:2">
      <c r="A24" s="12">
        <v>22</v>
      </c>
      <c r="B24" s="12" t="s">
        <v>465</v>
      </c>
    </row>
    <row r="25" spans="1:2">
      <c r="A25" s="12">
        <v>23</v>
      </c>
      <c r="B25" s="12" t="s">
        <v>466</v>
      </c>
    </row>
    <row r="26" spans="1:2">
      <c r="A26" s="12">
        <v>24</v>
      </c>
      <c r="B26" s="12" t="s">
        <v>467</v>
      </c>
    </row>
    <row r="27" spans="1:2">
      <c r="A27" s="12">
        <v>25</v>
      </c>
      <c r="B27" s="12" t="s">
        <v>468</v>
      </c>
    </row>
    <row r="28" spans="1:2">
      <c r="A28" s="12">
        <v>26</v>
      </c>
      <c r="B28" s="12" t="s">
        <v>469</v>
      </c>
    </row>
    <row r="29" spans="1:2">
      <c r="A29" s="12">
        <v>27</v>
      </c>
      <c r="B29" s="12" t="s">
        <v>470</v>
      </c>
    </row>
    <row r="30" spans="1:2">
      <c r="A30" s="12">
        <v>28</v>
      </c>
      <c r="B30" s="12" t="s">
        <v>471</v>
      </c>
    </row>
    <row r="31" spans="1:2">
      <c r="A31" s="12">
        <v>29</v>
      </c>
      <c r="B31" s="12" t="s">
        <v>472</v>
      </c>
    </row>
    <row r="32" spans="1:2">
      <c r="A32" s="12">
        <v>30</v>
      </c>
      <c r="B32" s="12" t="s">
        <v>473</v>
      </c>
    </row>
    <row r="33" spans="1:2">
      <c r="A33" s="12">
        <v>31</v>
      </c>
      <c r="B33" s="12" t="s">
        <v>473</v>
      </c>
    </row>
    <row r="34" spans="1:2">
      <c r="A34" s="12">
        <v>40</v>
      </c>
      <c r="B34" s="12" t="s">
        <v>474</v>
      </c>
    </row>
    <row r="35" spans="1:2">
      <c r="A35" s="12">
        <v>41</v>
      </c>
      <c r="B35" s="12" t="s">
        <v>475</v>
      </c>
    </row>
    <row r="36" spans="1:2">
      <c r="A36" s="12">
        <v>42</v>
      </c>
      <c r="B36" s="12" t="s">
        <v>190</v>
      </c>
    </row>
    <row r="37" spans="1:2">
      <c r="A37" s="12">
        <v>43</v>
      </c>
      <c r="B37" s="12" t="s">
        <v>476</v>
      </c>
    </row>
    <row r="38" spans="1:2">
      <c r="A38" s="12">
        <v>44</v>
      </c>
      <c r="B38" s="12" t="s">
        <v>477</v>
      </c>
    </row>
    <row r="39" spans="1:2">
      <c r="A39" s="12">
        <v>45</v>
      </c>
      <c r="B39" s="12" t="s">
        <v>478</v>
      </c>
    </row>
    <row r="40" spans="1:2">
      <c r="A40" s="12">
        <v>46</v>
      </c>
      <c r="B40" s="12" t="s">
        <v>479</v>
      </c>
    </row>
    <row r="41" spans="1:2">
      <c r="A41" s="12">
        <v>47</v>
      </c>
      <c r="B41" s="12" t="s">
        <v>91</v>
      </c>
    </row>
    <row r="42" spans="1:2">
      <c r="A42" s="12">
        <v>255</v>
      </c>
      <c r="B42" s="12" t="s">
        <v>480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22"/>
  <sheetViews>
    <sheetView workbookViewId="0" xr3:uid="{F9CF3CF3-643B-5BE6-8B46-32C596A47465}">
      <pane ySplit="1" topLeftCell="A2" activePane="bottomLeft" state="frozen"/>
      <selection pane="bottomLeft" activeCell="C26" sqref="C26"/>
    </sheetView>
  </sheetViews>
  <sheetFormatPr defaultRowHeight="15.75"/>
  <cols>
    <col min="2" max="2" width="23" bestFit="1" customWidth="1"/>
  </cols>
  <sheetData>
    <row r="1" spans="1:2">
      <c r="A1" s="11" t="s">
        <v>84</v>
      </c>
      <c r="B1" s="11" t="s">
        <v>85</v>
      </c>
    </row>
    <row r="2" spans="1:2">
      <c r="A2" s="8">
        <v>0</v>
      </c>
      <c r="B2" s="8" t="s">
        <v>481</v>
      </c>
    </row>
    <row r="3" spans="1:2">
      <c r="A3" s="8">
        <v>1</v>
      </c>
      <c r="B3" s="8" t="s">
        <v>482</v>
      </c>
    </row>
    <row r="4" spans="1:2">
      <c r="A4" s="8">
        <v>2</v>
      </c>
      <c r="B4" s="8" t="s">
        <v>478</v>
      </c>
    </row>
    <row r="5" spans="1:2">
      <c r="A5" s="8">
        <v>3</v>
      </c>
      <c r="B5" s="8" t="s">
        <v>483</v>
      </c>
    </row>
    <row r="6" spans="1:2">
      <c r="A6" s="8">
        <v>4</v>
      </c>
      <c r="B6" s="8" t="s">
        <v>91</v>
      </c>
    </row>
    <row r="7" spans="1:2">
      <c r="A7" s="8">
        <v>5</v>
      </c>
      <c r="B7" s="8" t="s">
        <v>93</v>
      </c>
    </row>
    <row r="8" spans="1:2">
      <c r="A8" s="8">
        <v>6</v>
      </c>
      <c r="B8" s="8" t="s">
        <v>95</v>
      </c>
    </row>
    <row r="9" spans="1:2">
      <c r="A9" s="8">
        <v>7</v>
      </c>
      <c r="B9" s="8" t="s">
        <v>484</v>
      </c>
    </row>
    <row r="10" spans="1:2">
      <c r="A10" s="8">
        <v>8</v>
      </c>
      <c r="B10" s="8" t="s">
        <v>97</v>
      </c>
    </row>
    <row r="11" spans="1:2">
      <c r="A11" s="8">
        <v>9</v>
      </c>
      <c r="B11" s="8" t="s">
        <v>99</v>
      </c>
    </row>
    <row r="12" spans="1:2">
      <c r="A12" s="8">
        <v>10</v>
      </c>
      <c r="B12" s="8" t="s">
        <v>456</v>
      </c>
    </row>
    <row r="13" spans="1:2">
      <c r="A13" s="8">
        <v>11</v>
      </c>
      <c r="B13" s="8" t="s">
        <v>485</v>
      </c>
    </row>
    <row r="14" spans="1:2">
      <c r="A14" s="8">
        <v>12</v>
      </c>
      <c r="B14" s="8" t="s">
        <v>473</v>
      </c>
    </row>
    <row r="15" spans="1:2">
      <c r="A15" s="8">
        <v>13</v>
      </c>
      <c r="B15" s="8" t="s">
        <v>486</v>
      </c>
    </row>
    <row r="16" spans="1:2">
      <c r="A16" s="8">
        <v>14</v>
      </c>
      <c r="B16" s="8" t="s">
        <v>120</v>
      </c>
    </row>
    <row r="17" spans="1:2">
      <c r="A17" s="8">
        <v>15</v>
      </c>
      <c r="B17" s="8" t="s">
        <v>125</v>
      </c>
    </row>
    <row r="18" spans="1:2">
      <c r="A18" s="8">
        <v>16</v>
      </c>
      <c r="B18" s="8" t="s">
        <v>487</v>
      </c>
    </row>
    <row r="19" spans="1:2">
      <c r="A19" s="8">
        <v>17</v>
      </c>
      <c r="B19" s="8" t="s">
        <v>488</v>
      </c>
    </row>
    <row r="20" spans="1:2">
      <c r="A20" s="8">
        <v>18</v>
      </c>
      <c r="B20" s="8" t="s">
        <v>489</v>
      </c>
    </row>
    <row r="21" spans="1:2">
      <c r="A21" s="8">
        <v>19</v>
      </c>
      <c r="B21" s="8" t="s">
        <v>490</v>
      </c>
    </row>
    <row r="22" spans="1:2">
      <c r="A22" s="8">
        <v>255</v>
      </c>
      <c r="B22" s="8" t="s">
        <v>491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C5"/>
  <sheetViews>
    <sheetView workbookViewId="0" xr3:uid="{78B4E459-6924-5F8B-B7BA-2DD04133E49E}">
      <pane ySplit="1" topLeftCell="A2" activePane="bottomLeft" state="frozen"/>
      <selection pane="bottomLeft" activeCell="G29" sqref="G29"/>
    </sheetView>
  </sheetViews>
  <sheetFormatPr defaultRowHeight="15.75"/>
  <cols>
    <col min="2" max="2" width="21.375" bestFit="1" customWidth="1"/>
  </cols>
  <sheetData>
    <row r="1" spans="1:3">
      <c r="A1" s="16" t="s">
        <v>84</v>
      </c>
      <c r="B1" s="16" t="s">
        <v>85</v>
      </c>
      <c r="C1" s="16" t="s">
        <v>86</v>
      </c>
    </row>
    <row r="2" spans="1:3">
      <c r="A2" s="15" t="s">
        <v>492</v>
      </c>
      <c r="B2" s="15" t="s">
        <v>493</v>
      </c>
      <c r="C2" s="15">
        <v>78</v>
      </c>
    </row>
    <row r="3" spans="1:3">
      <c r="A3" s="15" t="s">
        <v>494</v>
      </c>
      <c r="B3" s="15" t="s">
        <v>495</v>
      </c>
      <c r="C3" s="15">
        <v>84</v>
      </c>
    </row>
    <row r="4" spans="1:3">
      <c r="A4" s="15" t="s">
        <v>496</v>
      </c>
      <c r="B4" s="15" t="s">
        <v>497</v>
      </c>
      <c r="C4" s="15">
        <v>116</v>
      </c>
    </row>
    <row r="5" spans="1:3">
      <c r="A5" s="15" t="s">
        <v>498</v>
      </c>
      <c r="B5" s="15" t="s">
        <v>499</v>
      </c>
      <c r="C5" s="15">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5"/>
  <sheetViews>
    <sheetView workbookViewId="0" xr3:uid="{9B253EF2-77E0-53E3-AE26-4D66ECD923F3}">
      <pane ySplit="1" topLeftCell="A2" activePane="bottomLeft" state="frozen"/>
      <selection pane="bottomLeft" activeCell="H34" sqref="H34"/>
    </sheetView>
  </sheetViews>
  <sheetFormatPr defaultRowHeight="15.75"/>
  <cols>
    <col min="2" max="2" width="19.5" bestFit="1" customWidth="1"/>
  </cols>
  <sheetData>
    <row r="1" spans="1:3">
      <c r="A1" s="7" t="s">
        <v>84</v>
      </c>
      <c r="B1" s="7" t="s">
        <v>85</v>
      </c>
      <c r="C1" s="7" t="s">
        <v>86</v>
      </c>
    </row>
    <row r="2" spans="1:3">
      <c r="A2" s="17" t="s">
        <v>492</v>
      </c>
      <c r="B2" s="17" t="s">
        <v>500</v>
      </c>
      <c r="C2" s="17">
        <v>80</v>
      </c>
    </row>
    <row r="3" spans="1:3">
      <c r="A3" s="17" t="s">
        <v>501</v>
      </c>
      <c r="B3" s="17" t="s">
        <v>502</v>
      </c>
      <c r="C3" s="17">
        <v>87</v>
      </c>
    </row>
    <row r="4" spans="1:3">
      <c r="A4" s="17" t="s">
        <v>503</v>
      </c>
      <c r="B4" s="17" t="s">
        <v>504</v>
      </c>
      <c r="C4" s="17">
        <v>120</v>
      </c>
    </row>
    <row r="5" spans="1:3">
      <c r="A5" s="29" t="s">
        <v>505</v>
      </c>
      <c r="B5" s="29" t="s">
        <v>506</v>
      </c>
      <c r="C5" s="29">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G344"/>
  <sheetViews>
    <sheetView workbookViewId="0" xr3:uid="{85D5C41F-068E-5C55-9968-509E7C2A5619}">
      <pane ySplit="1" topLeftCell="A329" activePane="bottomLeft" state="frozen"/>
      <selection pane="bottomLeft" activeCell="D347" sqref="D347"/>
    </sheetView>
  </sheetViews>
  <sheetFormatPr defaultRowHeight="15.75"/>
  <cols>
    <col min="1" max="1" width="6.875" style="161" bestFit="1" customWidth="1"/>
    <col min="2" max="2" width="4.25" style="161" bestFit="1" customWidth="1"/>
    <col min="3" max="3" width="54.375" style="155" bestFit="1" customWidth="1"/>
    <col min="4" max="4" width="70.25" style="155" bestFit="1" customWidth="1"/>
    <col min="5" max="5" width="25.625" style="155" bestFit="1" customWidth="1"/>
    <col min="6" max="16384" width="9" style="155"/>
  </cols>
  <sheetData>
    <row r="1" spans="1:7">
      <c r="A1" s="151" t="s">
        <v>84</v>
      </c>
      <c r="B1" s="151" t="s">
        <v>507</v>
      </c>
      <c r="C1" s="152" t="s">
        <v>508</v>
      </c>
      <c r="D1" s="152" t="s">
        <v>509</v>
      </c>
      <c r="E1" s="153" t="s">
        <v>510</v>
      </c>
      <c r="F1" s="154" t="s">
        <v>511</v>
      </c>
      <c r="G1" s="154" t="s">
        <v>512</v>
      </c>
    </row>
    <row r="2" spans="1:7">
      <c r="A2" s="156">
        <v>65</v>
      </c>
      <c r="B2" s="156">
        <v>59</v>
      </c>
      <c r="C2" s="157" t="s">
        <v>513</v>
      </c>
      <c r="D2" s="157" t="s">
        <v>514</v>
      </c>
      <c r="E2" s="153" t="s">
        <v>515</v>
      </c>
      <c r="F2" s="156">
        <v>0</v>
      </c>
      <c r="G2" s="156">
        <v>0</v>
      </c>
    </row>
    <row r="3" spans="1:7">
      <c r="A3" s="156">
        <v>104</v>
      </c>
      <c r="B3" s="156">
        <v>59</v>
      </c>
      <c r="C3" s="157" t="s">
        <v>516</v>
      </c>
      <c r="D3" s="158" t="s">
        <v>517</v>
      </c>
      <c r="E3" s="153" t="s">
        <v>518</v>
      </c>
      <c r="F3" s="156">
        <v>0</v>
      </c>
      <c r="G3" s="156">
        <v>0</v>
      </c>
    </row>
    <row r="4" spans="1:7">
      <c r="A4" s="156">
        <v>80</v>
      </c>
      <c r="B4" s="156">
        <v>59</v>
      </c>
      <c r="C4" s="157" t="s">
        <v>519</v>
      </c>
      <c r="D4" s="158" t="s">
        <v>517</v>
      </c>
      <c r="E4" s="153" t="s">
        <v>520</v>
      </c>
      <c r="F4" s="156">
        <v>0</v>
      </c>
      <c r="G4" s="156">
        <v>0</v>
      </c>
    </row>
    <row r="5" spans="1:7">
      <c r="A5" s="156">
        <v>4</v>
      </c>
      <c r="B5" s="156">
        <v>59</v>
      </c>
      <c r="C5" s="157" t="s">
        <v>521</v>
      </c>
      <c r="D5" s="157" t="s">
        <v>522</v>
      </c>
      <c r="E5" s="153" t="s">
        <v>523</v>
      </c>
      <c r="F5" s="156">
        <v>0</v>
      </c>
      <c r="G5" s="156">
        <v>0</v>
      </c>
    </row>
    <row r="6" spans="1:7">
      <c r="A6" s="156">
        <v>29</v>
      </c>
      <c r="B6" s="156">
        <v>59</v>
      </c>
      <c r="C6" s="157" t="s">
        <v>524</v>
      </c>
      <c r="D6" s="157" t="s">
        <v>525</v>
      </c>
      <c r="E6" s="153" t="s">
        <v>526</v>
      </c>
      <c r="F6" s="156">
        <v>0</v>
      </c>
      <c r="G6" s="156">
        <v>0</v>
      </c>
    </row>
    <row r="7" spans="1:7">
      <c r="A7" s="156">
        <v>42</v>
      </c>
      <c r="B7" s="156">
        <v>59</v>
      </c>
      <c r="C7" s="157" t="s">
        <v>527</v>
      </c>
      <c r="D7" s="157" t="s">
        <v>528</v>
      </c>
      <c r="E7" s="153" t="s">
        <v>529</v>
      </c>
      <c r="F7" s="156">
        <v>0</v>
      </c>
      <c r="G7" s="156">
        <v>0</v>
      </c>
    </row>
    <row r="8" spans="1:7">
      <c r="A8" s="156">
        <v>43</v>
      </c>
      <c r="B8" s="156">
        <v>59</v>
      </c>
      <c r="C8" s="157" t="s">
        <v>530</v>
      </c>
      <c r="D8" s="157" t="s">
        <v>528</v>
      </c>
      <c r="E8" s="153" t="s">
        <v>531</v>
      </c>
      <c r="F8" s="156">
        <v>0</v>
      </c>
      <c r="G8" s="156">
        <v>0</v>
      </c>
    </row>
    <row r="9" spans="1:7">
      <c r="A9" s="156">
        <v>44</v>
      </c>
      <c r="B9" s="156">
        <v>59</v>
      </c>
      <c r="C9" s="157" t="s">
        <v>532</v>
      </c>
      <c r="D9" s="157" t="s">
        <v>528</v>
      </c>
      <c r="E9" s="153" t="s">
        <v>533</v>
      </c>
      <c r="F9" s="156">
        <v>0</v>
      </c>
      <c r="G9" s="156">
        <v>0</v>
      </c>
    </row>
    <row r="10" spans="1:7">
      <c r="A10" s="156">
        <v>79</v>
      </c>
      <c r="B10" s="156">
        <v>59</v>
      </c>
      <c r="C10" s="157" t="s">
        <v>534</v>
      </c>
      <c r="D10" s="157" t="s">
        <v>535</v>
      </c>
      <c r="E10" s="153" t="s">
        <v>536</v>
      </c>
      <c r="F10" s="156">
        <v>0</v>
      </c>
      <c r="G10" s="156">
        <v>0</v>
      </c>
    </row>
    <row r="11" spans="1:7">
      <c r="A11" s="156">
        <v>83</v>
      </c>
      <c r="B11" s="156">
        <v>59</v>
      </c>
      <c r="C11" s="157" t="s">
        <v>537</v>
      </c>
      <c r="D11" s="158" t="s">
        <v>517</v>
      </c>
      <c r="E11" s="153" t="s">
        <v>538</v>
      </c>
      <c r="F11" s="156">
        <v>0</v>
      </c>
      <c r="G11" s="156">
        <v>0</v>
      </c>
    </row>
    <row r="12" spans="1:7">
      <c r="A12" s="156">
        <v>109</v>
      </c>
      <c r="B12" s="156">
        <v>59</v>
      </c>
      <c r="C12" s="158" t="s">
        <v>539</v>
      </c>
      <c r="D12" s="158" t="s">
        <v>517</v>
      </c>
      <c r="E12" s="153" t="s">
        <v>540</v>
      </c>
      <c r="F12" s="156">
        <v>0</v>
      </c>
      <c r="G12" s="156">
        <v>0</v>
      </c>
    </row>
    <row r="13" spans="1:7">
      <c r="A13" s="156">
        <v>110</v>
      </c>
      <c r="B13" s="156">
        <v>59</v>
      </c>
      <c r="C13" s="158" t="s">
        <v>541</v>
      </c>
      <c r="D13" s="158" t="s">
        <v>517</v>
      </c>
      <c r="E13" s="153" t="s">
        <v>542</v>
      </c>
      <c r="F13" s="156">
        <v>0</v>
      </c>
      <c r="G13" s="156">
        <v>0</v>
      </c>
    </row>
    <row r="14" spans="1:7">
      <c r="A14" s="156">
        <v>111</v>
      </c>
      <c r="B14" s="156">
        <v>59</v>
      </c>
      <c r="C14" s="158" t="s">
        <v>543</v>
      </c>
      <c r="D14" s="158" t="s">
        <v>517</v>
      </c>
      <c r="E14" s="153" t="s">
        <v>544</v>
      </c>
      <c r="F14" s="156">
        <v>0</v>
      </c>
      <c r="G14" s="156">
        <v>0</v>
      </c>
    </row>
    <row r="15" spans="1:7">
      <c r="A15" s="156">
        <v>25</v>
      </c>
      <c r="B15" s="156">
        <v>59</v>
      </c>
      <c r="C15" s="157" t="s">
        <v>545</v>
      </c>
      <c r="D15" s="157" t="s">
        <v>546</v>
      </c>
      <c r="E15" s="153" t="s">
        <v>547</v>
      </c>
      <c r="F15" s="156">
        <v>0</v>
      </c>
      <c r="G15" s="156">
        <v>0</v>
      </c>
    </row>
    <row r="16" spans="1:7">
      <c r="A16" s="156">
        <v>27</v>
      </c>
      <c r="B16" s="156">
        <v>59</v>
      </c>
      <c r="C16" s="157" t="s">
        <v>548</v>
      </c>
      <c r="D16" s="157" t="s">
        <v>549</v>
      </c>
      <c r="E16" s="153" t="s">
        <v>550</v>
      </c>
      <c r="F16" s="156">
        <v>0</v>
      </c>
      <c r="G16" s="156">
        <v>0</v>
      </c>
    </row>
    <row r="17" spans="1:7">
      <c r="A17" s="156">
        <v>6</v>
      </c>
      <c r="B17" s="156">
        <v>59</v>
      </c>
      <c r="C17" s="157" t="s">
        <v>551</v>
      </c>
      <c r="D17" s="157" t="s">
        <v>525</v>
      </c>
      <c r="E17" s="153" t="s">
        <v>552</v>
      </c>
      <c r="F17" s="156">
        <v>0</v>
      </c>
      <c r="G17" s="156">
        <v>0</v>
      </c>
    </row>
    <row r="18" spans="1:7">
      <c r="A18" s="156">
        <v>7</v>
      </c>
      <c r="B18" s="156">
        <v>59</v>
      </c>
      <c r="C18" s="157" t="s">
        <v>553</v>
      </c>
      <c r="D18" s="157" t="s">
        <v>525</v>
      </c>
      <c r="E18" s="153" t="s">
        <v>554</v>
      </c>
      <c r="F18" s="156">
        <v>0</v>
      </c>
      <c r="G18" s="156">
        <v>0</v>
      </c>
    </row>
    <row r="19" spans="1:7">
      <c r="A19" s="156">
        <v>2</v>
      </c>
      <c r="B19" s="156">
        <v>59</v>
      </c>
      <c r="C19" s="157" t="s">
        <v>555</v>
      </c>
      <c r="D19" s="157" t="s">
        <v>522</v>
      </c>
      <c r="E19" s="153" t="s">
        <v>556</v>
      </c>
      <c r="F19" s="156">
        <v>0</v>
      </c>
      <c r="G19" s="156">
        <v>0</v>
      </c>
    </row>
    <row r="20" spans="1:7">
      <c r="A20" s="156">
        <v>39</v>
      </c>
      <c r="B20" s="156">
        <v>59</v>
      </c>
      <c r="C20" s="157" t="s">
        <v>557</v>
      </c>
      <c r="D20" s="157" t="s">
        <v>528</v>
      </c>
      <c r="E20" s="153" t="s">
        <v>556</v>
      </c>
      <c r="F20" s="156">
        <v>0</v>
      </c>
      <c r="G20" s="156">
        <v>0</v>
      </c>
    </row>
    <row r="21" spans="1:7">
      <c r="A21" s="156">
        <v>40</v>
      </c>
      <c r="B21" s="156">
        <v>59</v>
      </c>
      <c r="C21" s="157" t="s">
        <v>558</v>
      </c>
      <c r="D21" s="157" t="s">
        <v>528</v>
      </c>
      <c r="E21" s="153" t="s">
        <v>559</v>
      </c>
      <c r="F21" s="156">
        <v>0</v>
      </c>
      <c r="G21" s="156">
        <v>0</v>
      </c>
    </row>
    <row r="22" spans="1:7">
      <c r="A22" s="156">
        <v>41</v>
      </c>
      <c r="B22" s="156">
        <v>59</v>
      </c>
      <c r="C22" s="157" t="s">
        <v>560</v>
      </c>
      <c r="D22" s="157" t="s">
        <v>528</v>
      </c>
      <c r="E22" s="153" t="s">
        <v>561</v>
      </c>
      <c r="F22" s="156">
        <v>0</v>
      </c>
      <c r="G22" s="156">
        <v>0</v>
      </c>
    </row>
    <row r="23" spans="1:7">
      <c r="A23" s="156">
        <v>94</v>
      </c>
      <c r="B23" s="156">
        <v>59</v>
      </c>
      <c r="C23" s="157" t="s">
        <v>562</v>
      </c>
      <c r="D23" s="158" t="s">
        <v>517</v>
      </c>
      <c r="E23" s="153" t="s">
        <v>563</v>
      </c>
      <c r="F23" s="156">
        <v>0</v>
      </c>
      <c r="G23" s="156">
        <v>0</v>
      </c>
    </row>
    <row r="24" spans="1:7">
      <c r="A24" s="156">
        <v>32</v>
      </c>
      <c r="B24" s="156">
        <v>59</v>
      </c>
      <c r="C24" s="157" t="s">
        <v>564</v>
      </c>
      <c r="D24" s="157" t="s">
        <v>525</v>
      </c>
      <c r="E24" s="153" t="s">
        <v>565</v>
      </c>
      <c r="F24" s="156">
        <v>0</v>
      </c>
      <c r="G24" s="156">
        <v>0</v>
      </c>
    </row>
    <row r="25" spans="1:7">
      <c r="A25" s="156">
        <v>69</v>
      </c>
      <c r="B25" s="156">
        <v>59</v>
      </c>
      <c r="C25" s="157" t="s">
        <v>566</v>
      </c>
      <c r="D25" s="157" t="s">
        <v>525</v>
      </c>
      <c r="E25" s="153" t="s">
        <v>567</v>
      </c>
      <c r="F25" s="156">
        <v>0</v>
      </c>
      <c r="G25" s="156">
        <v>0</v>
      </c>
    </row>
    <row r="26" spans="1:7">
      <c r="A26" s="156">
        <v>70</v>
      </c>
      <c r="B26" s="156">
        <v>59</v>
      </c>
      <c r="C26" s="157" t="s">
        <v>568</v>
      </c>
      <c r="D26" s="157" t="s">
        <v>525</v>
      </c>
      <c r="E26" s="153" t="s">
        <v>569</v>
      </c>
      <c r="F26" s="156">
        <v>0</v>
      </c>
      <c r="G26" s="156">
        <v>0</v>
      </c>
    </row>
    <row r="27" spans="1:7">
      <c r="A27" s="156">
        <v>77</v>
      </c>
      <c r="B27" s="156">
        <v>59</v>
      </c>
      <c r="C27" s="157" t="s">
        <v>570</v>
      </c>
      <c r="D27" s="157" t="s">
        <v>514</v>
      </c>
      <c r="E27" s="153" t="s">
        <v>571</v>
      </c>
      <c r="F27" s="156">
        <v>0</v>
      </c>
      <c r="G27" s="156">
        <v>0</v>
      </c>
    </row>
    <row r="28" spans="1:7">
      <c r="A28" s="156">
        <v>64</v>
      </c>
      <c r="B28" s="156">
        <v>59</v>
      </c>
      <c r="C28" s="157" t="s">
        <v>572</v>
      </c>
      <c r="D28" s="157" t="s">
        <v>514</v>
      </c>
      <c r="E28" s="153" t="s">
        <v>573</v>
      </c>
      <c r="F28" s="156">
        <v>0</v>
      </c>
      <c r="G28" s="156">
        <v>0</v>
      </c>
    </row>
    <row r="29" spans="1:7">
      <c r="A29" s="156">
        <v>78</v>
      </c>
      <c r="B29" s="156">
        <v>59</v>
      </c>
      <c r="C29" s="157" t="s">
        <v>574</v>
      </c>
      <c r="D29" s="157" t="s">
        <v>514</v>
      </c>
      <c r="E29" s="153" t="s">
        <v>575</v>
      </c>
      <c r="F29" s="156">
        <v>0</v>
      </c>
      <c r="G29" s="156">
        <v>0</v>
      </c>
    </row>
    <row r="30" spans="1:7">
      <c r="A30" s="156">
        <v>34</v>
      </c>
      <c r="B30" s="156">
        <v>59</v>
      </c>
      <c r="C30" s="157" t="s">
        <v>576</v>
      </c>
      <c r="D30" s="157" t="s">
        <v>577</v>
      </c>
      <c r="E30" s="153" t="s">
        <v>578</v>
      </c>
      <c r="F30" s="156">
        <v>0</v>
      </c>
      <c r="G30" s="156">
        <v>0</v>
      </c>
    </row>
    <row r="31" spans="1:7">
      <c r="A31" s="156">
        <v>35</v>
      </c>
      <c r="B31" s="156">
        <v>59</v>
      </c>
      <c r="C31" s="157" t="s">
        <v>579</v>
      </c>
      <c r="D31" s="157" t="s">
        <v>577</v>
      </c>
      <c r="E31" s="153" t="s">
        <v>580</v>
      </c>
      <c r="F31" s="156">
        <v>0</v>
      </c>
      <c r="G31" s="156">
        <v>0</v>
      </c>
    </row>
    <row r="32" spans="1:7">
      <c r="A32" s="156">
        <v>8</v>
      </c>
      <c r="B32" s="156">
        <v>59</v>
      </c>
      <c r="C32" s="157" t="s">
        <v>581</v>
      </c>
      <c r="D32" s="157" t="s">
        <v>577</v>
      </c>
      <c r="E32" s="153" t="s">
        <v>582</v>
      </c>
      <c r="F32" s="156">
        <v>0</v>
      </c>
      <c r="G32" s="156">
        <v>0</v>
      </c>
    </row>
    <row r="33" spans="1:7">
      <c r="A33" s="156">
        <v>9</v>
      </c>
      <c r="B33" s="156">
        <v>59</v>
      </c>
      <c r="C33" s="157" t="s">
        <v>583</v>
      </c>
      <c r="D33" s="157" t="s">
        <v>549</v>
      </c>
      <c r="E33" s="153" t="s">
        <v>584</v>
      </c>
      <c r="F33" s="156">
        <v>0</v>
      </c>
      <c r="G33" s="156">
        <v>0</v>
      </c>
    </row>
    <row r="34" spans="1:7">
      <c r="A34" s="156">
        <v>3</v>
      </c>
      <c r="B34" s="156">
        <v>59</v>
      </c>
      <c r="C34" s="157" t="s">
        <v>585</v>
      </c>
      <c r="D34" s="157" t="s">
        <v>522</v>
      </c>
      <c r="E34" s="153" t="s">
        <v>586</v>
      </c>
      <c r="F34" s="156">
        <v>0</v>
      </c>
      <c r="G34" s="156">
        <v>0</v>
      </c>
    </row>
    <row r="35" spans="1:7">
      <c r="A35" s="156">
        <v>112</v>
      </c>
      <c r="B35" s="156">
        <v>59</v>
      </c>
      <c r="C35" s="157" t="s">
        <v>587</v>
      </c>
      <c r="D35" s="158" t="s">
        <v>517</v>
      </c>
      <c r="E35" s="153" t="s">
        <v>588</v>
      </c>
      <c r="F35" s="156">
        <v>0</v>
      </c>
      <c r="G35" s="156">
        <v>0</v>
      </c>
    </row>
    <row r="36" spans="1:7">
      <c r="A36" s="156">
        <v>183</v>
      </c>
      <c r="B36" s="156">
        <v>59</v>
      </c>
      <c r="C36" s="157" t="s">
        <v>589</v>
      </c>
      <c r="D36" s="158" t="s">
        <v>525</v>
      </c>
      <c r="E36" s="153" t="s">
        <v>590</v>
      </c>
      <c r="F36" s="156">
        <v>0</v>
      </c>
      <c r="G36" s="156">
        <v>0</v>
      </c>
    </row>
    <row r="37" spans="1:7">
      <c r="A37" s="156">
        <v>184</v>
      </c>
      <c r="B37" s="156">
        <v>59</v>
      </c>
      <c r="C37" s="157" t="s">
        <v>591</v>
      </c>
      <c r="D37" s="158" t="s">
        <v>525</v>
      </c>
      <c r="E37" s="153" t="s">
        <v>592</v>
      </c>
      <c r="F37" s="156">
        <v>0</v>
      </c>
      <c r="G37" s="156">
        <v>0</v>
      </c>
    </row>
    <row r="38" spans="1:7">
      <c r="A38" s="156">
        <v>30</v>
      </c>
      <c r="B38" s="156">
        <v>59</v>
      </c>
      <c r="C38" s="157" t="s">
        <v>593</v>
      </c>
      <c r="D38" s="157" t="s">
        <v>577</v>
      </c>
      <c r="E38" s="153" t="s">
        <v>594</v>
      </c>
      <c r="F38" s="156">
        <v>0</v>
      </c>
      <c r="G38" s="156">
        <v>0</v>
      </c>
    </row>
    <row r="39" spans="1:7">
      <c r="A39" s="156">
        <v>107</v>
      </c>
      <c r="B39" s="156">
        <v>59</v>
      </c>
      <c r="C39" s="158" t="s">
        <v>595</v>
      </c>
      <c r="D39" s="158" t="s">
        <v>517</v>
      </c>
      <c r="E39" s="153" t="s">
        <v>596</v>
      </c>
      <c r="F39" s="156">
        <v>0</v>
      </c>
      <c r="G39" s="156">
        <v>0</v>
      </c>
    </row>
    <row r="40" spans="1:7">
      <c r="A40" s="156">
        <v>81</v>
      </c>
      <c r="B40" s="156">
        <v>59</v>
      </c>
      <c r="C40" s="158" t="s">
        <v>597</v>
      </c>
      <c r="D40" s="158" t="s">
        <v>517</v>
      </c>
      <c r="E40" s="153" t="s">
        <v>598</v>
      </c>
      <c r="F40" s="156">
        <v>0</v>
      </c>
      <c r="G40" s="156">
        <v>0</v>
      </c>
    </row>
    <row r="41" spans="1:7">
      <c r="A41" s="156">
        <v>82</v>
      </c>
      <c r="B41" s="156">
        <v>59</v>
      </c>
      <c r="C41" s="158" t="s">
        <v>599</v>
      </c>
      <c r="D41" s="158" t="s">
        <v>517</v>
      </c>
      <c r="E41" s="153" t="s">
        <v>600</v>
      </c>
      <c r="F41" s="156">
        <v>0</v>
      </c>
      <c r="G41" s="156">
        <v>0</v>
      </c>
    </row>
    <row r="42" spans="1:7">
      <c r="A42" s="156">
        <v>105</v>
      </c>
      <c r="B42" s="156">
        <v>59</v>
      </c>
      <c r="C42" s="158" t="s">
        <v>601</v>
      </c>
      <c r="D42" s="158" t="s">
        <v>517</v>
      </c>
      <c r="E42" s="153" t="s">
        <v>602</v>
      </c>
      <c r="F42" s="156">
        <v>0</v>
      </c>
      <c r="G42" s="156">
        <v>0</v>
      </c>
    </row>
    <row r="43" spans="1:7">
      <c r="A43" s="156">
        <v>108</v>
      </c>
      <c r="B43" s="156">
        <v>59</v>
      </c>
      <c r="C43" s="158" t="s">
        <v>603</v>
      </c>
      <c r="D43" s="158" t="s">
        <v>517</v>
      </c>
      <c r="E43" s="153" t="s">
        <v>604</v>
      </c>
      <c r="F43" s="156">
        <v>0</v>
      </c>
      <c r="G43" s="156">
        <v>0</v>
      </c>
    </row>
    <row r="44" spans="1:7">
      <c r="A44" s="156">
        <v>106</v>
      </c>
      <c r="B44" s="156">
        <v>59</v>
      </c>
      <c r="C44" s="158" t="s">
        <v>605</v>
      </c>
      <c r="D44" s="158" t="s">
        <v>517</v>
      </c>
      <c r="E44" s="153" t="s">
        <v>606</v>
      </c>
      <c r="F44" s="156">
        <v>0</v>
      </c>
      <c r="G44" s="156">
        <v>0</v>
      </c>
    </row>
    <row r="45" spans="1:7">
      <c r="A45" s="156">
        <v>22</v>
      </c>
      <c r="B45" s="156">
        <v>59</v>
      </c>
      <c r="C45" s="157" t="s">
        <v>607</v>
      </c>
      <c r="D45" s="157" t="s">
        <v>525</v>
      </c>
      <c r="E45" s="153" t="s">
        <v>608</v>
      </c>
      <c r="F45" s="156">
        <v>0</v>
      </c>
      <c r="G45" s="156">
        <v>0</v>
      </c>
    </row>
    <row r="46" spans="1:7">
      <c r="A46" s="156">
        <v>22</v>
      </c>
      <c r="B46" s="156">
        <v>59</v>
      </c>
      <c r="C46" s="157" t="s">
        <v>609</v>
      </c>
      <c r="D46" s="157" t="s">
        <v>610</v>
      </c>
      <c r="E46" s="153" t="s">
        <v>611</v>
      </c>
      <c r="F46" s="156">
        <v>0</v>
      </c>
      <c r="G46" s="156">
        <v>0</v>
      </c>
    </row>
    <row r="47" spans="1:7">
      <c r="A47" s="156">
        <v>21</v>
      </c>
      <c r="B47" s="156">
        <v>59</v>
      </c>
      <c r="C47" s="157" t="s">
        <v>612</v>
      </c>
      <c r="D47" s="157" t="s">
        <v>525</v>
      </c>
      <c r="E47" s="153" t="s">
        <v>613</v>
      </c>
      <c r="F47" s="156">
        <v>0</v>
      </c>
      <c r="G47" s="156">
        <v>0</v>
      </c>
    </row>
    <row r="48" spans="1:7">
      <c r="A48" s="156">
        <v>21</v>
      </c>
      <c r="B48" s="156">
        <v>59</v>
      </c>
      <c r="C48" s="157" t="s">
        <v>614</v>
      </c>
      <c r="D48" s="157" t="s">
        <v>610</v>
      </c>
      <c r="E48" s="153" t="s">
        <v>615</v>
      </c>
      <c r="F48" s="156">
        <v>0</v>
      </c>
      <c r="G48" s="156">
        <v>0</v>
      </c>
    </row>
    <row r="49" spans="1:7">
      <c r="A49" s="156">
        <v>23</v>
      </c>
      <c r="B49" s="156">
        <v>59</v>
      </c>
      <c r="C49" s="157" t="s">
        <v>616</v>
      </c>
      <c r="D49" s="157" t="s">
        <v>617</v>
      </c>
      <c r="E49" s="153" t="s">
        <v>618</v>
      </c>
      <c r="F49" s="156">
        <v>0</v>
      </c>
      <c r="G49" s="156">
        <v>0</v>
      </c>
    </row>
    <row r="50" spans="1:7">
      <c r="A50" s="156">
        <v>26</v>
      </c>
      <c r="B50" s="156">
        <v>59</v>
      </c>
      <c r="C50" s="157" t="s">
        <v>619</v>
      </c>
      <c r="D50" s="157" t="s">
        <v>549</v>
      </c>
      <c r="E50" s="153" t="s">
        <v>620</v>
      </c>
      <c r="F50" s="156">
        <v>0</v>
      </c>
      <c r="G50" s="156">
        <v>0</v>
      </c>
    </row>
    <row r="51" spans="1:7">
      <c r="A51" s="156">
        <v>36</v>
      </c>
      <c r="B51" s="156">
        <v>59</v>
      </c>
      <c r="C51" s="157" t="s">
        <v>621</v>
      </c>
      <c r="D51" s="157" t="s">
        <v>525</v>
      </c>
      <c r="E51" s="153" t="s">
        <v>622</v>
      </c>
      <c r="F51" s="156">
        <v>0</v>
      </c>
      <c r="G51" s="156">
        <v>0</v>
      </c>
    </row>
    <row r="52" spans="1:7">
      <c r="A52" s="156">
        <v>1</v>
      </c>
      <c r="B52" s="156">
        <v>59</v>
      </c>
      <c r="C52" s="157" t="s">
        <v>623</v>
      </c>
      <c r="D52" s="157" t="s">
        <v>522</v>
      </c>
      <c r="E52" s="153" t="s">
        <v>624</v>
      </c>
      <c r="F52" s="156">
        <v>0</v>
      </c>
      <c r="G52" s="156">
        <v>0</v>
      </c>
    </row>
    <row r="53" spans="1:7">
      <c r="A53" s="156">
        <v>61</v>
      </c>
      <c r="B53" s="156">
        <v>59</v>
      </c>
      <c r="C53" s="157" t="s">
        <v>625</v>
      </c>
      <c r="D53" s="157" t="s">
        <v>528</v>
      </c>
      <c r="E53" s="153" t="s">
        <v>624</v>
      </c>
      <c r="F53" s="156">
        <v>0</v>
      </c>
      <c r="G53" s="156">
        <v>0</v>
      </c>
    </row>
    <row r="54" spans="1:7">
      <c r="A54" s="156">
        <v>28</v>
      </c>
      <c r="B54" s="156">
        <v>59</v>
      </c>
      <c r="C54" s="157" t="s">
        <v>626</v>
      </c>
      <c r="D54" s="157" t="s">
        <v>525</v>
      </c>
      <c r="E54" s="153" t="s">
        <v>627</v>
      </c>
      <c r="F54" s="156">
        <v>0</v>
      </c>
      <c r="G54" s="156">
        <v>0</v>
      </c>
    </row>
    <row r="55" spans="1:7">
      <c r="A55" s="156">
        <v>93</v>
      </c>
      <c r="B55" s="156">
        <v>59</v>
      </c>
      <c r="C55" s="157" t="s">
        <v>628</v>
      </c>
      <c r="D55" s="158" t="s">
        <v>517</v>
      </c>
      <c r="E55" s="153" t="s">
        <v>629</v>
      </c>
      <c r="F55" s="156">
        <v>0</v>
      </c>
      <c r="G55" s="156">
        <v>0</v>
      </c>
    </row>
    <row r="56" spans="1:7">
      <c r="A56" s="156">
        <v>85</v>
      </c>
      <c r="B56" s="156">
        <v>59</v>
      </c>
      <c r="C56" s="157" t="s">
        <v>630</v>
      </c>
      <c r="D56" s="158" t="s">
        <v>517</v>
      </c>
      <c r="E56" s="153" t="s">
        <v>631</v>
      </c>
      <c r="F56" s="156">
        <v>0</v>
      </c>
      <c r="G56" s="156">
        <v>0</v>
      </c>
    </row>
    <row r="57" spans="1:7">
      <c r="A57" s="156">
        <v>62</v>
      </c>
      <c r="B57" s="156">
        <v>59</v>
      </c>
      <c r="C57" s="157" t="s">
        <v>632</v>
      </c>
      <c r="D57" s="157" t="s">
        <v>528</v>
      </c>
      <c r="E57" s="153" t="s">
        <v>633</v>
      </c>
      <c r="F57" s="156">
        <v>0</v>
      </c>
      <c r="G57" s="156">
        <v>0</v>
      </c>
    </row>
    <row r="58" spans="1:7">
      <c r="A58" s="156">
        <v>86</v>
      </c>
      <c r="B58" s="156">
        <v>59</v>
      </c>
      <c r="C58" s="157" t="s">
        <v>634</v>
      </c>
      <c r="D58" s="158" t="s">
        <v>517</v>
      </c>
      <c r="E58" s="153" t="s">
        <v>635</v>
      </c>
      <c r="F58" s="156">
        <v>0</v>
      </c>
      <c r="G58" s="156">
        <v>0</v>
      </c>
    </row>
    <row r="59" spans="1:7">
      <c r="A59" s="156">
        <v>63</v>
      </c>
      <c r="B59" s="156">
        <v>59</v>
      </c>
      <c r="C59" s="157" t="s">
        <v>636</v>
      </c>
      <c r="D59" s="157" t="s">
        <v>528</v>
      </c>
      <c r="E59" s="153" t="s">
        <v>637</v>
      </c>
      <c r="F59" s="156">
        <v>0</v>
      </c>
      <c r="G59" s="156">
        <v>0</v>
      </c>
    </row>
    <row r="60" spans="1:7">
      <c r="A60" s="156">
        <v>87</v>
      </c>
      <c r="B60" s="156">
        <v>59</v>
      </c>
      <c r="C60" s="157" t="s">
        <v>638</v>
      </c>
      <c r="D60" s="158" t="s">
        <v>517</v>
      </c>
      <c r="E60" s="153" t="s">
        <v>639</v>
      </c>
      <c r="F60" s="156">
        <v>0</v>
      </c>
      <c r="G60" s="156">
        <v>0</v>
      </c>
    </row>
    <row r="61" spans="1:7">
      <c r="A61" s="156">
        <v>185</v>
      </c>
      <c r="B61" s="156">
        <v>59</v>
      </c>
      <c r="C61" s="157" t="s">
        <v>640</v>
      </c>
      <c r="D61" s="158" t="s">
        <v>641</v>
      </c>
      <c r="E61" s="153" t="s">
        <v>642</v>
      </c>
      <c r="F61" s="156">
        <v>0</v>
      </c>
      <c r="G61" s="156">
        <v>0</v>
      </c>
    </row>
    <row r="62" spans="1:7">
      <c r="A62" s="156">
        <v>186</v>
      </c>
      <c r="B62" s="156">
        <v>59</v>
      </c>
      <c r="C62" s="157" t="s">
        <v>643</v>
      </c>
      <c r="D62" s="158" t="s">
        <v>641</v>
      </c>
      <c r="E62" s="153" t="s">
        <v>644</v>
      </c>
      <c r="F62" s="156">
        <v>0</v>
      </c>
      <c r="G62" s="156">
        <v>0</v>
      </c>
    </row>
    <row r="63" spans="1:7">
      <c r="A63" s="156">
        <v>5</v>
      </c>
      <c r="B63" s="156">
        <v>59</v>
      </c>
      <c r="C63" s="157" t="s">
        <v>645</v>
      </c>
      <c r="D63" s="157" t="s">
        <v>646</v>
      </c>
      <c r="E63" s="153" t="s">
        <v>647</v>
      </c>
      <c r="F63" s="156">
        <v>0</v>
      </c>
      <c r="G63" s="156">
        <v>0</v>
      </c>
    </row>
    <row r="64" spans="1:7">
      <c r="A64" s="156">
        <v>90</v>
      </c>
      <c r="B64" s="156">
        <v>59</v>
      </c>
      <c r="C64" s="158" t="s">
        <v>648</v>
      </c>
      <c r="D64" s="158" t="s">
        <v>517</v>
      </c>
      <c r="E64" s="153" t="s">
        <v>649</v>
      </c>
      <c r="F64" s="156">
        <v>0</v>
      </c>
      <c r="G64" s="156">
        <v>0</v>
      </c>
    </row>
    <row r="65" spans="1:7">
      <c r="A65" s="156">
        <v>31</v>
      </c>
      <c r="B65" s="156">
        <v>59</v>
      </c>
      <c r="C65" s="157" t="s">
        <v>650</v>
      </c>
      <c r="D65" s="157" t="s">
        <v>525</v>
      </c>
      <c r="E65" s="153" t="s">
        <v>651</v>
      </c>
      <c r="F65" s="156">
        <v>0</v>
      </c>
      <c r="G65" s="156">
        <v>0</v>
      </c>
    </row>
    <row r="66" spans="1:7">
      <c r="A66" s="156">
        <v>91</v>
      </c>
      <c r="B66" s="156">
        <v>59</v>
      </c>
      <c r="C66" s="158" t="s">
        <v>652</v>
      </c>
      <c r="D66" s="158" t="s">
        <v>517</v>
      </c>
      <c r="E66" s="153" t="s">
        <v>653</v>
      </c>
      <c r="F66" s="156">
        <v>0</v>
      </c>
      <c r="G66" s="156">
        <v>0</v>
      </c>
    </row>
    <row r="67" spans="1:7">
      <c r="A67" s="156">
        <v>45</v>
      </c>
      <c r="B67" s="156">
        <v>59</v>
      </c>
      <c r="C67" s="157" t="s">
        <v>654</v>
      </c>
      <c r="D67" s="157" t="s">
        <v>528</v>
      </c>
      <c r="E67" s="153" t="s">
        <v>655</v>
      </c>
      <c r="F67" s="156">
        <v>0</v>
      </c>
      <c r="G67" s="156">
        <v>0</v>
      </c>
    </row>
    <row r="68" spans="1:7">
      <c r="A68" s="156">
        <v>33</v>
      </c>
      <c r="B68" s="156">
        <v>59</v>
      </c>
      <c r="C68" s="157" t="s">
        <v>656</v>
      </c>
      <c r="D68" s="157" t="s">
        <v>525</v>
      </c>
      <c r="E68" s="153" t="s">
        <v>657</v>
      </c>
      <c r="F68" s="156">
        <v>0</v>
      </c>
      <c r="G68" s="156">
        <v>0</v>
      </c>
    </row>
    <row r="69" spans="1:7">
      <c r="A69" s="156">
        <v>59</v>
      </c>
      <c r="B69" s="156">
        <v>59</v>
      </c>
      <c r="C69" s="157" t="s">
        <v>658</v>
      </c>
      <c r="D69" s="157" t="s">
        <v>659</v>
      </c>
      <c r="E69" s="153" t="s">
        <v>660</v>
      </c>
      <c r="F69" s="156">
        <v>0</v>
      </c>
      <c r="G69" s="156">
        <v>0</v>
      </c>
    </row>
    <row r="70" spans="1:7">
      <c r="A70" s="156">
        <v>53</v>
      </c>
      <c r="B70" s="156">
        <v>59</v>
      </c>
      <c r="C70" s="157" t="s">
        <v>661</v>
      </c>
      <c r="D70" s="157" t="s">
        <v>662</v>
      </c>
      <c r="E70" s="153" t="s">
        <v>663</v>
      </c>
      <c r="F70" s="156">
        <v>0</v>
      </c>
      <c r="G70" s="156">
        <v>0</v>
      </c>
    </row>
    <row r="71" spans="1:7">
      <c r="A71" s="156">
        <v>53</v>
      </c>
      <c r="B71" s="156">
        <v>59</v>
      </c>
      <c r="C71" s="157" t="s">
        <v>664</v>
      </c>
      <c r="D71" s="157" t="s">
        <v>610</v>
      </c>
      <c r="E71" s="153" t="s">
        <v>665</v>
      </c>
      <c r="F71" s="156">
        <v>0</v>
      </c>
      <c r="G71" s="156">
        <v>0</v>
      </c>
    </row>
    <row r="72" spans="1:7">
      <c r="A72" s="156">
        <v>95</v>
      </c>
      <c r="B72" s="156">
        <v>59</v>
      </c>
      <c r="C72" s="157" t="s">
        <v>666</v>
      </c>
      <c r="D72" s="157" t="s">
        <v>667</v>
      </c>
      <c r="E72" s="153" t="s">
        <v>663</v>
      </c>
      <c r="F72" s="156">
        <v>0</v>
      </c>
      <c r="G72" s="156">
        <v>0</v>
      </c>
    </row>
    <row r="73" spans="1:7">
      <c r="A73" s="156">
        <v>95</v>
      </c>
      <c r="B73" s="156">
        <v>59</v>
      </c>
      <c r="C73" s="157" t="s">
        <v>668</v>
      </c>
      <c r="D73" s="157" t="s">
        <v>610</v>
      </c>
      <c r="E73" s="153" t="s">
        <v>669</v>
      </c>
      <c r="F73" s="156">
        <v>0</v>
      </c>
      <c r="G73" s="156">
        <v>0</v>
      </c>
    </row>
    <row r="74" spans="1:7">
      <c r="A74" s="156">
        <v>54</v>
      </c>
      <c r="B74" s="156">
        <v>59</v>
      </c>
      <c r="C74" s="157" t="s">
        <v>670</v>
      </c>
      <c r="D74" s="157" t="s">
        <v>662</v>
      </c>
      <c r="E74" s="153" t="s">
        <v>671</v>
      </c>
      <c r="F74" s="156">
        <v>0</v>
      </c>
      <c r="G74" s="156">
        <v>0</v>
      </c>
    </row>
    <row r="75" spans="1:7">
      <c r="A75" s="156">
        <v>54</v>
      </c>
      <c r="B75" s="156">
        <v>59</v>
      </c>
      <c r="C75" s="157" t="s">
        <v>672</v>
      </c>
      <c r="D75" s="157" t="s">
        <v>610</v>
      </c>
      <c r="E75" s="153" t="s">
        <v>673</v>
      </c>
      <c r="F75" s="156">
        <v>0</v>
      </c>
      <c r="G75" s="156">
        <v>0</v>
      </c>
    </row>
    <row r="76" spans="1:7">
      <c r="A76" s="156">
        <v>96</v>
      </c>
      <c r="B76" s="156">
        <v>59</v>
      </c>
      <c r="C76" s="157" t="s">
        <v>674</v>
      </c>
      <c r="D76" s="157" t="s">
        <v>667</v>
      </c>
      <c r="E76" s="153" t="s">
        <v>671</v>
      </c>
      <c r="F76" s="156">
        <v>0</v>
      </c>
      <c r="G76" s="156">
        <v>0</v>
      </c>
    </row>
    <row r="77" spans="1:7">
      <c r="A77" s="156">
        <v>55</v>
      </c>
      <c r="B77" s="156">
        <v>59</v>
      </c>
      <c r="C77" s="157" t="s">
        <v>675</v>
      </c>
      <c r="D77" s="157" t="s">
        <v>662</v>
      </c>
      <c r="E77" s="153" t="s">
        <v>676</v>
      </c>
      <c r="F77" s="156">
        <v>0</v>
      </c>
      <c r="G77" s="156">
        <v>0</v>
      </c>
    </row>
    <row r="78" spans="1:7">
      <c r="A78" s="156">
        <v>55</v>
      </c>
      <c r="B78" s="156">
        <v>59</v>
      </c>
      <c r="C78" s="157" t="s">
        <v>677</v>
      </c>
      <c r="D78" s="157" t="s">
        <v>610</v>
      </c>
      <c r="E78" s="153" t="s">
        <v>678</v>
      </c>
      <c r="F78" s="156">
        <v>0</v>
      </c>
      <c r="G78" s="156">
        <v>0</v>
      </c>
    </row>
    <row r="79" spans="1:7">
      <c r="A79" s="156">
        <v>97</v>
      </c>
      <c r="B79" s="156">
        <v>59</v>
      </c>
      <c r="C79" s="157" t="s">
        <v>679</v>
      </c>
      <c r="D79" s="157" t="s">
        <v>667</v>
      </c>
      <c r="E79" s="153" t="s">
        <v>676</v>
      </c>
      <c r="F79" s="156">
        <v>0</v>
      </c>
      <c r="G79" s="156">
        <v>0</v>
      </c>
    </row>
    <row r="80" spans="1:7">
      <c r="A80" s="156">
        <v>56</v>
      </c>
      <c r="B80" s="156">
        <v>59</v>
      </c>
      <c r="C80" s="157" t="s">
        <v>680</v>
      </c>
      <c r="D80" s="157" t="s">
        <v>662</v>
      </c>
      <c r="E80" s="153" t="s">
        <v>681</v>
      </c>
      <c r="F80" s="156">
        <v>0</v>
      </c>
      <c r="G80" s="156">
        <v>0</v>
      </c>
    </row>
    <row r="81" spans="1:7">
      <c r="A81" s="156">
        <v>56</v>
      </c>
      <c r="B81" s="156">
        <v>59</v>
      </c>
      <c r="C81" s="157" t="s">
        <v>682</v>
      </c>
      <c r="D81" s="157" t="s">
        <v>610</v>
      </c>
      <c r="E81" s="153" t="s">
        <v>683</v>
      </c>
      <c r="F81" s="156">
        <v>0</v>
      </c>
      <c r="G81" s="156">
        <v>0</v>
      </c>
    </row>
    <row r="82" spans="1:7">
      <c r="A82" s="156">
        <v>98</v>
      </c>
      <c r="B82" s="156">
        <v>59</v>
      </c>
      <c r="C82" s="157" t="s">
        <v>684</v>
      </c>
      <c r="D82" s="157" t="s">
        <v>667</v>
      </c>
      <c r="E82" s="153" t="s">
        <v>681</v>
      </c>
      <c r="F82" s="156">
        <v>0</v>
      </c>
      <c r="G82" s="156">
        <v>0</v>
      </c>
    </row>
    <row r="83" spans="1:7">
      <c r="A83" s="156">
        <v>57</v>
      </c>
      <c r="B83" s="156">
        <v>59</v>
      </c>
      <c r="C83" s="157" t="s">
        <v>685</v>
      </c>
      <c r="D83" s="157" t="s">
        <v>662</v>
      </c>
      <c r="E83" s="153" t="s">
        <v>686</v>
      </c>
      <c r="F83" s="156">
        <v>0</v>
      </c>
      <c r="G83" s="156">
        <v>0</v>
      </c>
    </row>
    <row r="84" spans="1:7">
      <c r="A84" s="156">
        <v>57</v>
      </c>
      <c r="B84" s="156">
        <v>59</v>
      </c>
      <c r="C84" s="157" t="s">
        <v>687</v>
      </c>
      <c r="D84" s="157" t="s">
        <v>610</v>
      </c>
      <c r="E84" s="153" t="s">
        <v>688</v>
      </c>
      <c r="F84" s="156">
        <v>0</v>
      </c>
      <c r="G84" s="156">
        <v>0</v>
      </c>
    </row>
    <row r="85" spans="1:7">
      <c r="A85" s="156">
        <v>99</v>
      </c>
      <c r="B85" s="156">
        <v>59</v>
      </c>
      <c r="C85" s="157" t="s">
        <v>689</v>
      </c>
      <c r="D85" s="157" t="s">
        <v>667</v>
      </c>
      <c r="E85" s="153" t="s">
        <v>686</v>
      </c>
      <c r="F85" s="156">
        <v>0</v>
      </c>
      <c r="G85" s="156">
        <v>0</v>
      </c>
    </row>
    <row r="86" spans="1:7">
      <c r="A86" s="156">
        <v>100</v>
      </c>
      <c r="B86" s="156">
        <v>59</v>
      </c>
      <c r="C86" s="157" t="s">
        <v>690</v>
      </c>
      <c r="D86" s="157" t="s">
        <v>667</v>
      </c>
      <c r="E86" s="153" t="s">
        <v>691</v>
      </c>
      <c r="F86" s="156">
        <v>0</v>
      </c>
      <c r="G86" s="156">
        <v>0</v>
      </c>
    </row>
    <row r="87" spans="1:7">
      <c r="A87" s="156">
        <v>101</v>
      </c>
      <c r="B87" s="156">
        <v>59</v>
      </c>
      <c r="C87" s="157" t="s">
        <v>692</v>
      </c>
      <c r="D87" s="157" t="s">
        <v>667</v>
      </c>
      <c r="E87" s="153" t="s">
        <v>693</v>
      </c>
      <c r="F87" s="156">
        <v>0</v>
      </c>
      <c r="G87" s="156">
        <v>0</v>
      </c>
    </row>
    <row r="88" spans="1:7">
      <c r="A88" s="156">
        <v>58</v>
      </c>
      <c r="B88" s="156">
        <v>59</v>
      </c>
      <c r="C88" s="157" t="s">
        <v>694</v>
      </c>
      <c r="D88" s="157" t="s">
        <v>662</v>
      </c>
      <c r="E88" s="153" t="s">
        <v>695</v>
      </c>
      <c r="F88" s="156">
        <v>0</v>
      </c>
      <c r="G88" s="156">
        <v>0</v>
      </c>
    </row>
    <row r="89" spans="1:7">
      <c r="A89" s="156">
        <v>102</v>
      </c>
      <c r="B89" s="156">
        <v>59</v>
      </c>
      <c r="C89" s="157" t="s">
        <v>696</v>
      </c>
      <c r="D89" s="157" t="s">
        <v>659</v>
      </c>
      <c r="E89" s="153" t="s">
        <v>697</v>
      </c>
      <c r="F89" s="156">
        <v>0</v>
      </c>
      <c r="G89" s="156">
        <v>0</v>
      </c>
    </row>
    <row r="90" spans="1:7">
      <c r="A90" s="156">
        <v>48</v>
      </c>
      <c r="B90" s="156">
        <v>59</v>
      </c>
      <c r="C90" s="157" t="s">
        <v>698</v>
      </c>
      <c r="D90" s="157" t="s">
        <v>659</v>
      </c>
      <c r="E90" s="153" t="s">
        <v>699</v>
      </c>
      <c r="F90" s="156">
        <v>0</v>
      </c>
      <c r="G90" s="156">
        <v>0</v>
      </c>
    </row>
    <row r="91" spans="1:7">
      <c r="A91" s="156">
        <v>49</v>
      </c>
      <c r="B91" s="156">
        <v>59</v>
      </c>
      <c r="C91" s="157" t="s">
        <v>700</v>
      </c>
      <c r="D91" s="157" t="s">
        <v>659</v>
      </c>
      <c r="E91" s="153" t="s">
        <v>701</v>
      </c>
      <c r="F91" s="156">
        <v>0</v>
      </c>
      <c r="G91" s="156">
        <v>0</v>
      </c>
    </row>
    <row r="92" spans="1:7">
      <c r="A92" s="156">
        <v>47</v>
      </c>
      <c r="B92" s="156">
        <v>59</v>
      </c>
      <c r="C92" s="157" t="s">
        <v>702</v>
      </c>
      <c r="D92" s="157" t="s">
        <v>659</v>
      </c>
      <c r="E92" s="153" t="s">
        <v>703</v>
      </c>
      <c r="F92" s="156">
        <v>0</v>
      </c>
      <c r="G92" s="156">
        <v>0</v>
      </c>
    </row>
    <row r="93" spans="1:7">
      <c r="A93" s="156">
        <v>50</v>
      </c>
      <c r="B93" s="156">
        <v>59</v>
      </c>
      <c r="C93" s="157" t="s">
        <v>704</v>
      </c>
      <c r="D93" s="157" t="s">
        <v>659</v>
      </c>
      <c r="E93" s="153" t="s">
        <v>705</v>
      </c>
      <c r="F93" s="156">
        <v>0</v>
      </c>
      <c r="G93" s="156">
        <v>0</v>
      </c>
    </row>
    <row r="94" spans="1:7">
      <c r="A94" s="156">
        <v>50</v>
      </c>
      <c r="B94" s="156">
        <v>59</v>
      </c>
      <c r="C94" s="157" t="s">
        <v>706</v>
      </c>
      <c r="D94" s="157" t="s">
        <v>610</v>
      </c>
      <c r="E94" s="153" t="s">
        <v>707</v>
      </c>
      <c r="F94" s="156">
        <v>0</v>
      </c>
      <c r="G94" s="156">
        <v>0</v>
      </c>
    </row>
    <row r="95" spans="1:7">
      <c r="A95" s="156">
        <v>51</v>
      </c>
      <c r="B95" s="156">
        <v>59</v>
      </c>
      <c r="C95" s="157" t="s">
        <v>708</v>
      </c>
      <c r="D95" s="157" t="s">
        <v>659</v>
      </c>
      <c r="E95" s="153" t="s">
        <v>709</v>
      </c>
      <c r="F95" s="156">
        <v>0</v>
      </c>
      <c r="G95" s="156">
        <v>0</v>
      </c>
    </row>
    <row r="96" spans="1:7">
      <c r="A96" s="156">
        <v>51</v>
      </c>
      <c r="B96" s="156">
        <v>59</v>
      </c>
      <c r="C96" s="157" t="s">
        <v>710</v>
      </c>
      <c r="D96" s="157" t="s">
        <v>610</v>
      </c>
      <c r="E96" s="153" t="s">
        <v>711</v>
      </c>
      <c r="F96" s="156">
        <v>0</v>
      </c>
      <c r="G96" s="156">
        <v>0</v>
      </c>
    </row>
    <row r="97" spans="1:7">
      <c r="A97" s="156">
        <v>52</v>
      </c>
      <c r="B97" s="156">
        <v>59</v>
      </c>
      <c r="C97" s="157" t="s">
        <v>712</v>
      </c>
      <c r="D97" s="157" t="s">
        <v>659</v>
      </c>
      <c r="E97" s="153" t="s">
        <v>713</v>
      </c>
      <c r="F97" s="156">
        <v>0</v>
      </c>
      <c r="G97" s="156">
        <v>0</v>
      </c>
    </row>
    <row r="98" spans="1:7">
      <c r="A98" s="156">
        <v>52</v>
      </c>
      <c r="B98" s="156">
        <v>59</v>
      </c>
      <c r="C98" s="157" t="s">
        <v>714</v>
      </c>
      <c r="D98" s="157" t="s">
        <v>610</v>
      </c>
      <c r="E98" s="153" t="s">
        <v>715</v>
      </c>
      <c r="F98" s="156">
        <v>0</v>
      </c>
      <c r="G98" s="156">
        <v>0</v>
      </c>
    </row>
    <row r="99" spans="1:7">
      <c r="A99" s="156">
        <v>38</v>
      </c>
      <c r="B99" s="156">
        <v>59</v>
      </c>
      <c r="C99" s="157" t="s">
        <v>716</v>
      </c>
      <c r="D99" s="157" t="s">
        <v>659</v>
      </c>
      <c r="E99" s="153" t="s">
        <v>717</v>
      </c>
      <c r="F99" s="156">
        <v>0</v>
      </c>
      <c r="G99" s="156">
        <v>0</v>
      </c>
    </row>
    <row r="100" spans="1:7">
      <c r="A100" s="156">
        <v>46</v>
      </c>
      <c r="B100" s="156">
        <v>59</v>
      </c>
      <c r="C100" s="157" t="s">
        <v>718</v>
      </c>
      <c r="D100" s="157" t="s">
        <v>659</v>
      </c>
      <c r="E100" s="153" t="s">
        <v>719</v>
      </c>
      <c r="F100" s="156">
        <v>0</v>
      </c>
      <c r="G100" s="156">
        <v>0</v>
      </c>
    </row>
    <row r="101" spans="1:7">
      <c r="A101" s="156">
        <v>60</v>
      </c>
      <c r="B101" s="156">
        <v>59</v>
      </c>
      <c r="C101" s="157" t="s">
        <v>720</v>
      </c>
      <c r="D101" s="157" t="s">
        <v>659</v>
      </c>
      <c r="E101" s="153" t="s">
        <v>721</v>
      </c>
      <c r="F101" s="156">
        <v>0</v>
      </c>
      <c r="G101" s="156">
        <v>0</v>
      </c>
    </row>
    <row r="102" spans="1:7">
      <c r="A102" s="156">
        <v>155</v>
      </c>
      <c r="B102" s="156">
        <v>59</v>
      </c>
      <c r="C102" s="157" t="s">
        <v>722</v>
      </c>
      <c r="D102" s="157" t="s">
        <v>610</v>
      </c>
      <c r="E102" s="153" t="s">
        <v>723</v>
      </c>
      <c r="F102" s="156">
        <v>0</v>
      </c>
      <c r="G102" s="156">
        <v>0</v>
      </c>
    </row>
    <row r="103" spans="1:7">
      <c r="A103" s="156">
        <v>156</v>
      </c>
      <c r="B103" s="156">
        <v>59</v>
      </c>
      <c r="C103" s="157" t="s">
        <v>724</v>
      </c>
      <c r="D103" s="157" t="s">
        <v>610</v>
      </c>
      <c r="E103" s="153" t="s">
        <v>725</v>
      </c>
      <c r="F103" s="156">
        <v>0</v>
      </c>
      <c r="G103" s="156">
        <v>0</v>
      </c>
    </row>
    <row r="104" spans="1:7">
      <c r="A104" s="156">
        <v>157</v>
      </c>
      <c r="B104" s="156">
        <v>59</v>
      </c>
      <c r="C104" s="157" t="s">
        <v>726</v>
      </c>
      <c r="D104" s="157" t="s">
        <v>610</v>
      </c>
      <c r="E104" s="153" t="s">
        <v>727</v>
      </c>
      <c r="F104" s="156">
        <v>0</v>
      </c>
      <c r="G104" s="156">
        <v>0</v>
      </c>
    </row>
    <row r="105" spans="1:7">
      <c r="A105" s="156">
        <v>159</v>
      </c>
      <c r="B105" s="156">
        <v>59</v>
      </c>
      <c r="C105" s="157" t="s">
        <v>728</v>
      </c>
      <c r="D105" s="157" t="s">
        <v>610</v>
      </c>
      <c r="E105" s="153" t="s">
        <v>729</v>
      </c>
      <c r="F105" s="156">
        <v>0</v>
      </c>
      <c r="G105" s="156">
        <v>0</v>
      </c>
    </row>
    <row r="106" spans="1:7">
      <c r="A106" s="156">
        <v>176</v>
      </c>
      <c r="B106" s="156">
        <v>59</v>
      </c>
      <c r="C106" s="157" t="s">
        <v>730</v>
      </c>
      <c r="D106" s="157" t="s">
        <v>610</v>
      </c>
      <c r="E106" s="153" t="s">
        <v>731</v>
      </c>
      <c r="F106" s="156">
        <v>0</v>
      </c>
      <c r="G106" s="156">
        <v>0</v>
      </c>
    </row>
    <row r="107" spans="1:7">
      <c r="A107" s="156">
        <v>131</v>
      </c>
      <c r="B107" s="156">
        <v>59</v>
      </c>
      <c r="C107" s="157" t="s">
        <v>732</v>
      </c>
      <c r="D107" s="157" t="s">
        <v>733</v>
      </c>
      <c r="E107" s="153" t="s">
        <v>734</v>
      </c>
      <c r="F107" s="156">
        <v>0</v>
      </c>
      <c r="G107" s="156">
        <v>0</v>
      </c>
    </row>
    <row r="108" spans="1:7">
      <c r="A108" s="156">
        <v>130</v>
      </c>
      <c r="B108" s="156">
        <v>59</v>
      </c>
      <c r="C108" s="157" t="s">
        <v>735</v>
      </c>
      <c r="D108" s="157" t="s">
        <v>733</v>
      </c>
      <c r="E108" s="153" t="s">
        <v>736</v>
      </c>
      <c r="F108" s="156">
        <v>0</v>
      </c>
      <c r="G108" s="156">
        <v>0</v>
      </c>
    </row>
    <row r="109" spans="1:7">
      <c r="A109" s="156">
        <v>116</v>
      </c>
      <c r="B109" s="156">
        <v>59</v>
      </c>
      <c r="C109" s="157" t="s">
        <v>737</v>
      </c>
      <c r="D109" s="157" t="s">
        <v>733</v>
      </c>
      <c r="E109" s="153" t="s">
        <v>738</v>
      </c>
      <c r="F109" s="156">
        <v>0</v>
      </c>
      <c r="G109" s="156">
        <v>0</v>
      </c>
    </row>
    <row r="110" spans="1:7">
      <c r="A110" s="156">
        <v>117</v>
      </c>
      <c r="B110" s="156">
        <v>59</v>
      </c>
      <c r="C110" s="157" t="s">
        <v>739</v>
      </c>
      <c r="D110" s="157" t="s">
        <v>733</v>
      </c>
      <c r="E110" s="153" t="s">
        <v>740</v>
      </c>
      <c r="F110" s="156">
        <v>0</v>
      </c>
      <c r="G110" s="156">
        <v>0</v>
      </c>
    </row>
    <row r="111" spans="1:7">
      <c r="A111" s="156">
        <v>118</v>
      </c>
      <c r="B111" s="156">
        <v>59</v>
      </c>
      <c r="C111" s="157" t="s">
        <v>741</v>
      </c>
      <c r="D111" s="157" t="s">
        <v>733</v>
      </c>
      <c r="E111" s="153" t="s">
        <v>742</v>
      </c>
      <c r="F111" s="156">
        <v>0</v>
      </c>
      <c r="G111" s="156">
        <v>0</v>
      </c>
    </row>
    <row r="112" spans="1:7">
      <c r="A112" s="156">
        <v>119</v>
      </c>
      <c r="B112" s="156">
        <v>59</v>
      </c>
      <c r="C112" s="157" t="s">
        <v>743</v>
      </c>
      <c r="D112" s="157" t="s">
        <v>733</v>
      </c>
      <c r="E112" s="153" t="s">
        <v>744</v>
      </c>
      <c r="F112" s="156">
        <v>0</v>
      </c>
      <c r="G112" s="156">
        <v>0</v>
      </c>
    </row>
    <row r="113" spans="1:7">
      <c r="A113" s="156">
        <v>126</v>
      </c>
      <c r="B113" s="156">
        <v>59</v>
      </c>
      <c r="C113" s="157" t="s">
        <v>745</v>
      </c>
      <c r="D113" s="157" t="s">
        <v>733</v>
      </c>
      <c r="E113" s="153" t="s">
        <v>746</v>
      </c>
      <c r="F113" s="156">
        <v>0</v>
      </c>
      <c r="G113" s="156">
        <v>0</v>
      </c>
    </row>
    <row r="114" spans="1:7">
      <c r="A114" s="156">
        <v>125</v>
      </c>
      <c r="B114" s="156">
        <v>59</v>
      </c>
      <c r="C114" s="157" t="s">
        <v>747</v>
      </c>
      <c r="D114" s="157" t="s">
        <v>733</v>
      </c>
      <c r="E114" s="153" t="s">
        <v>748</v>
      </c>
      <c r="F114" s="156">
        <v>0</v>
      </c>
      <c r="G114" s="156">
        <v>0</v>
      </c>
    </row>
    <row r="115" spans="1:7">
      <c r="A115" s="156">
        <v>17</v>
      </c>
      <c r="B115" s="156">
        <v>59</v>
      </c>
      <c r="C115" s="157" t="s">
        <v>749</v>
      </c>
      <c r="D115" s="157" t="s">
        <v>733</v>
      </c>
      <c r="E115" s="153" t="s">
        <v>750</v>
      </c>
      <c r="F115" s="156">
        <v>0</v>
      </c>
      <c r="G115" s="156">
        <v>0</v>
      </c>
    </row>
    <row r="116" spans="1:7">
      <c r="A116" s="156">
        <v>18</v>
      </c>
      <c r="B116" s="156">
        <v>59</v>
      </c>
      <c r="C116" s="157" t="s">
        <v>751</v>
      </c>
      <c r="D116" s="157" t="s">
        <v>733</v>
      </c>
      <c r="E116" s="153" t="s">
        <v>752</v>
      </c>
      <c r="F116" s="156">
        <v>0</v>
      </c>
      <c r="G116" s="156">
        <v>0</v>
      </c>
    </row>
    <row r="117" spans="1:7">
      <c r="A117" s="156">
        <v>19</v>
      </c>
      <c r="B117" s="156">
        <v>59</v>
      </c>
      <c r="C117" s="157" t="s">
        <v>753</v>
      </c>
      <c r="D117" s="157" t="s">
        <v>733</v>
      </c>
      <c r="E117" s="153" t="s">
        <v>754</v>
      </c>
      <c r="F117" s="156">
        <v>0</v>
      </c>
      <c r="G117" s="156">
        <v>0</v>
      </c>
    </row>
    <row r="118" spans="1:7">
      <c r="A118" s="156">
        <v>135</v>
      </c>
      <c r="B118" s="156">
        <v>59</v>
      </c>
      <c r="C118" s="157" t="s">
        <v>755</v>
      </c>
      <c r="D118" s="157" t="s">
        <v>733</v>
      </c>
      <c r="E118" s="153" t="s">
        <v>756</v>
      </c>
      <c r="F118" s="156">
        <v>0</v>
      </c>
      <c r="G118" s="156">
        <v>0</v>
      </c>
    </row>
    <row r="119" spans="1:7">
      <c r="A119" s="156">
        <v>160</v>
      </c>
      <c r="B119" s="156">
        <v>59</v>
      </c>
      <c r="C119" s="157" t="s">
        <v>757</v>
      </c>
      <c r="D119" s="157" t="s">
        <v>733</v>
      </c>
      <c r="E119" s="153" t="s">
        <v>758</v>
      </c>
      <c r="F119" s="156">
        <v>0</v>
      </c>
      <c r="G119" s="156">
        <v>0</v>
      </c>
    </row>
    <row r="120" spans="1:7">
      <c r="A120" s="156">
        <v>160</v>
      </c>
      <c r="B120" s="156">
        <v>59</v>
      </c>
      <c r="C120" s="157" t="s">
        <v>759</v>
      </c>
      <c r="D120" s="157" t="s">
        <v>610</v>
      </c>
      <c r="E120" s="153" t="s">
        <v>760</v>
      </c>
      <c r="F120" s="156">
        <v>0</v>
      </c>
      <c r="G120" s="156">
        <v>0</v>
      </c>
    </row>
    <row r="121" spans="1:7">
      <c r="A121" s="156">
        <v>169</v>
      </c>
      <c r="B121" s="156">
        <v>59</v>
      </c>
      <c r="C121" s="157" t="s">
        <v>761</v>
      </c>
      <c r="D121" s="157" t="s">
        <v>733</v>
      </c>
      <c r="E121" s="153" t="s">
        <v>762</v>
      </c>
      <c r="F121" s="156">
        <v>0</v>
      </c>
      <c r="G121" s="156">
        <v>0</v>
      </c>
    </row>
    <row r="122" spans="1:7">
      <c r="A122" s="156">
        <v>169</v>
      </c>
      <c r="B122" s="156">
        <v>59</v>
      </c>
      <c r="C122" s="157" t="s">
        <v>763</v>
      </c>
      <c r="D122" s="157" t="s">
        <v>610</v>
      </c>
      <c r="E122" s="153" t="s">
        <v>764</v>
      </c>
      <c r="F122" s="156">
        <v>0</v>
      </c>
      <c r="G122" s="156">
        <v>0</v>
      </c>
    </row>
    <row r="123" spans="1:7">
      <c r="A123" s="156">
        <v>170</v>
      </c>
      <c r="B123" s="156">
        <v>59</v>
      </c>
      <c r="C123" s="157" t="s">
        <v>765</v>
      </c>
      <c r="D123" s="157" t="s">
        <v>733</v>
      </c>
      <c r="E123" s="153" t="s">
        <v>766</v>
      </c>
      <c r="F123" s="156">
        <v>0</v>
      </c>
      <c r="G123" s="156">
        <v>0</v>
      </c>
    </row>
    <row r="124" spans="1:7">
      <c r="A124" s="156">
        <v>170</v>
      </c>
      <c r="B124" s="156">
        <v>59</v>
      </c>
      <c r="C124" s="157" t="s">
        <v>767</v>
      </c>
      <c r="D124" s="157" t="s">
        <v>610</v>
      </c>
      <c r="E124" s="153" t="s">
        <v>768</v>
      </c>
      <c r="F124" s="156">
        <v>0</v>
      </c>
      <c r="G124" s="156">
        <v>0</v>
      </c>
    </row>
    <row r="125" spans="1:7">
      <c r="A125" s="156">
        <v>171</v>
      </c>
      <c r="B125" s="156">
        <v>59</v>
      </c>
      <c r="C125" s="157" t="s">
        <v>769</v>
      </c>
      <c r="D125" s="157" t="s">
        <v>733</v>
      </c>
      <c r="E125" s="153" t="s">
        <v>770</v>
      </c>
      <c r="F125" s="156">
        <v>0</v>
      </c>
      <c r="G125" s="156">
        <v>0</v>
      </c>
    </row>
    <row r="126" spans="1:7">
      <c r="A126" s="156">
        <v>171</v>
      </c>
      <c r="B126" s="156">
        <v>59</v>
      </c>
      <c r="C126" s="157" t="s">
        <v>771</v>
      </c>
      <c r="D126" s="157" t="s">
        <v>610</v>
      </c>
      <c r="E126" s="153" t="s">
        <v>772</v>
      </c>
      <c r="F126" s="156">
        <v>0</v>
      </c>
      <c r="G126" s="156">
        <v>0</v>
      </c>
    </row>
    <row r="127" spans="1:7">
      <c r="A127" s="156">
        <v>172</v>
      </c>
      <c r="B127" s="156">
        <v>59</v>
      </c>
      <c r="C127" s="157" t="s">
        <v>773</v>
      </c>
      <c r="D127" s="157" t="s">
        <v>733</v>
      </c>
      <c r="E127" s="153" t="s">
        <v>774</v>
      </c>
      <c r="F127" s="156">
        <v>0</v>
      </c>
      <c r="G127" s="156">
        <v>0</v>
      </c>
    </row>
    <row r="128" spans="1:7">
      <c r="A128" s="156">
        <v>172</v>
      </c>
      <c r="B128" s="156">
        <v>59</v>
      </c>
      <c r="C128" s="157" t="s">
        <v>775</v>
      </c>
      <c r="D128" s="157" t="s">
        <v>610</v>
      </c>
      <c r="E128" s="153" t="s">
        <v>776</v>
      </c>
      <c r="F128" s="156">
        <v>0</v>
      </c>
      <c r="G128" s="156">
        <v>0</v>
      </c>
    </row>
    <row r="129" spans="1:7">
      <c r="A129" s="156">
        <v>173</v>
      </c>
      <c r="B129" s="156">
        <v>59</v>
      </c>
      <c r="C129" s="157" t="s">
        <v>777</v>
      </c>
      <c r="D129" s="157" t="s">
        <v>733</v>
      </c>
      <c r="E129" s="153" t="s">
        <v>778</v>
      </c>
      <c r="F129" s="156">
        <v>0</v>
      </c>
      <c r="G129" s="156">
        <v>0</v>
      </c>
    </row>
    <row r="130" spans="1:7">
      <c r="A130" s="156">
        <v>173</v>
      </c>
      <c r="B130" s="156">
        <v>59</v>
      </c>
      <c r="C130" s="157" t="s">
        <v>779</v>
      </c>
      <c r="D130" s="157" t="s">
        <v>610</v>
      </c>
      <c r="E130" s="153" t="s">
        <v>780</v>
      </c>
      <c r="F130" s="156">
        <v>0</v>
      </c>
      <c r="G130" s="156">
        <v>0</v>
      </c>
    </row>
    <row r="131" spans="1:7">
      <c r="A131" s="156">
        <v>174</v>
      </c>
      <c r="B131" s="156">
        <v>59</v>
      </c>
      <c r="C131" s="157" t="s">
        <v>781</v>
      </c>
      <c r="D131" s="157" t="s">
        <v>733</v>
      </c>
      <c r="E131" s="153" t="s">
        <v>782</v>
      </c>
      <c r="F131" s="156">
        <v>0</v>
      </c>
      <c r="G131" s="156">
        <v>0</v>
      </c>
    </row>
    <row r="132" spans="1:7">
      <c r="A132" s="156">
        <v>174</v>
      </c>
      <c r="B132" s="156">
        <v>59</v>
      </c>
      <c r="C132" s="157" t="s">
        <v>783</v>
      </c>
      <c r="D132" s="157" t="s">
        <v>610</v>
      </c>
      <c r="E132" s="153" t="s">
        <v>784</v>
      </c>
      <c r="F132" s="156">
        <v>0</v>
      </c>
      <c r="G132" s="156">
        <v>0</v>
      </c>
    </row>
    <row r="133" spans="1:7">
      <c r="A133" s="156">
        <v>175</v>
      </c>
      <c r="B133" s="156">
        <v>59</v>
      </c>
      <c r="C133" s="157" t="s">
        <v>785</v>
      </c>
      <c r="D133" s="157" t="s">
        <v>733</v>
      </c>
      <c r="E133" s="153" t="s">
        <v>786</v>
      </c>
      <c r="F133" s="156">
        <v>0</v>
      </c>
      <c r="G133" s="156">
        <v>0</v>
      </c>
    </row>
    <row r="134" spans="1:7">
      <c r="A134" s="156">
        <v>161</v>
      </c>
      <c r="B134" s="156">
        <v>59</v>
      </c>
      <c r="C134" s="157" t="s">
        <v>787</v>
      </c>
      <c r="D134" s="157" t="s">
        <v>733</v>
      </c>
      <c r="E134" s="153" t="s">
        <v>788</v>
      </c>
      <c r="F134" s="156">
        <v>0</v>
      </c>
      <c r="G134" s="156">
        <v>0</v>
      </c>
    </row>
    <row r="135" spans="1:7">
      <c r="A135" s="156">
        <v>161</v>
      </c>
      <c r="B135" s="156">
        <v>59</v>
      </c>
      <c r="C135" s="157" t="s">
        <v>789</v>
      </c>
      <c r="D135" s="157" t="s">
        <v>610</v>
      </c>
      <c r="E135" s="153" t="s">
        <v>790</v>
      </c>
      <c r="F135" s="156">
        <v>0</v>
      </c>
      <c r="G135" s="156">
        <v>0</v>
      </c>
    </row>
    <row r="136" spans="1:7">
      <c r="A136" s="156">
        <v>162</v>
      </c>
      <c r="B136" s="156">
        <v>59</v>
      </c>
      <c r="C136" s="157" t="s">
        <v>791</v>
      </c>
      <c r="D136" s="157" t="s">
        <v>733</v>
      </c>
      <c r="E136" s="153" t="s">
        <v>792</v>
      </c>
      <c r="F136" s="156">
        <v>0</v>
      </c>
      <c r="G136" s="156">
        <v>0</v>
      </c>
    </row>
    <row r="137" spans="1:7">
      <c r="A137" s="156">
        <v>162</v>
      </c>
      <c r="B137" s="156">
        <v>59</v>
      </c>
      <c r="C137" s="157" t="s">
        <v>793</v>
      </c>
      <c r="D137" s="157" t="s">
        <v>610</v>
      </c>
      <c r="E137" s="153" t="s">
        <v>794</v>
      </c>
      <c r="F137" s="156">
        <v>0</v>
      </c>
      <c r="G137" s="156">
        <v>0</v>
      </c>
    </row>
    <row r="138" spans="1:7">
      <c r="A138" s="156">
        <v>163</v>
      </c>
      <c r="B138" s="156">
        <v>59</v>
      </c>
      <c r="C138" s="157" t="s">
        <v>795</v>
      </c>
      <c r="D138" s="157" t="s">
        <v>733</v>
      </c>
      <c r="E138" s="153" t="s">
        <v>796</v>
      </c>
      <c r="F138" s="156">
        <v>0</v>
      </c>
      <c r="G138" s="156">
        <v>0</v>
      </c>
    </row>
    <row r="139" spans="1:7">
      <c r="A139" s="156">
        <v>163</v>
      </c>
      <c r="B139" s="156">
        <v>59</v>
      </c>
      <c r="C139" s="157" t="s">
        <v>797</v>
      </c>
      <c r="D139" s="157" t="s">
        <v>610</v>
      </c>
      <c r="E139" s="153" t="s">
        <v>798</v>
      </c>
      <c r="F139" s="156">
        <v>0</v>
      </c>
      <c r="G139" s="156">
        <v>0</v>
      </c>
    </row>
    <row r="140" spans="1:7">
      <c r="A140" s="156">
        <v>164</v>
      </c>
      <c r="B140" s="156">
        <v>59</v>
      </c>
      <c r="C140" s="157" t="s">
        <v>799</v>
      </c>
      <c r="D140" s="157" t="s">
        <v>733</v>
      </c>
      <c r="E140" s="153" t="s">
        <v>800</v>
      </c>
      <c r="F140" s="156">
        <v>0</v>
      </c>
      <c r="G140" s="156">
        <v>0</v>
      </c>
    </row>
    <row r="141" spans="1:7">
      <c r="A141" s="156">
        <v>164</v>
      </c>
      <c r="B141" s="156">
        <v>59</v>
      </c>
      <c r="C141" s="157" t="s">
        <v>801</v>
      </c>
      <c r="D141" s="157" t="s">
        <v>610</v>
      </c>
      <c r="E141" s="153" t="s">
        <v>802</v>
      </c>
      <c r="F141" s="156">
        <v>0</v>
      </c>
      <c r="G141" s="156">
        <v>0</v>
      </c>
    </row>
    <row r="142" spans="1:7">
      <c r="A142" s="156">
        <v>165</v>
      </c>
      <c r="B142" s="156">
        <v>59</v>
      </c>
      <c r="C142" s="157" t="s">
        <v>803</v>
      </c>
      <c r="D142" s="157" t="s">
        <v>733</v>
      </c>
      <c r="E142" s="153" t="s">
        <v>804</v>
      </c>
      <c r="F142" s="156">
        <v>0</v>
      </c>
      <c r="G142" s="156">
        <v>0</v>
      </c>
    </row>
    <row r="143" spans="1:7">
      <c r="A143" s="156">
        <v>165</v>
      </c>
      <c r="B143" s="156">
        <v>59</v>
      </c>
      <c r="C143" s="157" t="s">
        <v>805</v>
      </c>
      <c r="D143" s="157" t="s">
        <v>610</v>
      </c>
      <c r="E143" s="153" t="s">
        <v>806</v>
      </c>
      <c r="F143" s="156">
        <v>0</v>
      </c>
      <c r="G143" s="156">
        <v>0</v>
      </c>
    </row>
    <row r="144" spans="1:7">
      <c r="A144" s="156">
        <v>166</v>
      </c>
      <c r="B144" s="156">
        <v>59</v>
      </c>
      <c r="C144" s="157" t="s">
        <v>807</v>
      </c>
      <c r="D144" s="157" t="s">
        <v>733</v>
      </c>
      <c r="E144" s="153" t="s">
        <v>808</v>
      </c>
      <c r="F144" s="156">
        <v>0</v>
      </c>
      <c r="G144" s="156">
        <v>0</v>
      </c>
    </row>
    <row r="145" spans="1:7">
      <c r="A145" s="156">
        <v>166</v>
      </c>
      <c r="B145" s="156">
        <v>59</v>
      </c>
      <c r="C145" s="157" t="s">
        <v>809</v>
      </c>
      <c r="D145" s="157" t="s">
        <v>610</v>
      </c>
      <c r="E145" s="153" t="s">
        <v>810</v>
      </c>
      <c r="F145" s="156">
        <v>0</v>
      </c>
      <c r="G145" s="156">
        <v>0</v>
      </c>
    </row>
    <row r="146" spans="1:7">
      <c r="A146" s="156">
        <v>167</v>
      </c>
      <c r="B146" s="156">
        <v>59</v>
      </c>
      <c r="C146" s="157" t="s">
        <v>811</v>
      </c>
      <c r="D146" s="157" t="s">
        <v>733</v>
      </c>
      <c r="E146" s="153" t="s">
        <v>812</v>
      </c>
      <c r="F146" s="156">
        <v>0</v>
      </c>
      <c r="G146" s="156">
        <v>0</v>
      </c>
    </row>
    <row r="147" spans="1:7">
      <c r="A147" s="156">
        <v>167</v>
      </c>
      <c r="B147" s="156">
        <v>59</v>
      </c>
      <c r="C147" s="157" t="s">
        <v>813</v>
      </c>
      <c r="D147" s="157" t="s">
        <v>610</v>
      </c>
      <c r="E147" s="153" t="s">
        <v>814</v>
      </c>
      <c r="F147" s="156">
        <v>0</v>
      </c>
      <c r="G147" s="156">
        <v>0</v>
      </c>
    </row>
    <row r="148" spans="1:7">
      <c r="A148" s="156">
        <v>168</v>
      </c>
      <c r="B148" s="156">
        <v>59</v>
      </c>
      <c r="C148" s="157" t="s">
        <v>815</v>
      </c>
      <c r="D148" s="157" t="s">
        <v>733</v>
      </c>
      <c r="E148" s="153" t="s">
        <v>816</v>
      </c>
      <c r="F148" s="156">
        <v>0</v>
      </c>
      <c r="G148" s="156">
        <v>0</v>
      </c>
    </row>
    <row r="149" spans="1:7">
      <c r="A149" s="156">
        <v>168</v>
      </c>
      <c r="B149" s="156">
        <v>59</v>
      </c>
      <c r="C149" s="157" t="s">
        <v>817</v>
      </c>
      <c r="D149" s="157" t="s">
        <v>610</v>
      </c>
      <c r="E149" s="153" t="s">
        <v>818</v>
      </c>
      <c r="F149" s="156">
        <v>0</v>
      </c>
      <c r="G149" s="156">
        <v>0</v>
      </c>
    </row>
    <row r="150" spans="1:7">
      <c r="A150" s="156">
        <v>123</v>
      </c>
      <c r="B150" s="156">
        <v>59</v>
      </c>
      <c r="C150" s="157" t="s">
        <v>819</v>
      </c>
      <c r="D150" s="157" t="s">
        <v>733</v>
      </c>
      <c r="E150" s="153" t="s">
        <v>820</v>
      </c>
      <c r="F150" s="156">
        <v>0</v>
      </c>
      <c r="G150" s="156">
        <v>0</v>
      </c>
    </row>
    <row r="151" spans="1:7">
      <c r="A151" s="156">
        <v>122</v>
      </c>
      <c r="B151" s="156">
        <v>59</v>
      </c>
      <c r="C151" s="157" t="s">
        <v>821</v>
      </c>
      <c r="D151" s="157" t="s">
        <v>733</v>
      </c>
      <c r="E151" s="153" t="s">
        <v>822</v>
      </c>
      <c r="F151" s="156">
        <v>0</v>
      </c>
      <c r="G151" s="156">
        <v>0</v>
      </c>
    </row>
    <row r="152" spans="1:7">
      <c r="A152" s="156">
        <v>134</v>
      </c>
      <c r="B152" s="156">
        <v>59</v>
      </c>
      <c r="C152" s="157" t="s">
        <v>823</v>
      </c>
      <c r="D152" s="157" t="s">
        <v>733</v>
      </c>
      <c r="E152" s="153" t="s">
        <v>824</v>
      </c>
      <c r="F152" s="156">
        <v>0</v>
      </c>
      <c r="G152" s="156">
        <v>0</v>
      </c>
    </row>
    <row r="153" spans="1:7">
      <c r="A153" s="156">
        <v>137</v>
      </c>
      <c r="B153" s="156">
        <v>59</v>
      </c>
      <c r="C153" s="157" t="s">
        <v>825</v>
      </c>
      <c r="D153" s="157" t="s">
        <v>733</v>
      </c>
      <c r="E153" s="153" t="s">
        <v>826</v>
      </c>
      <c r="F153" s="156">
        <v>0</v>
      </c>
      <c r="G153" s="156">
        <v>0</v>
      </c>
    </row>
    <row r="154" spans="1:7">
      <c r="A154" s="156">
        <v>136</v>
      </c>
      <c r="B154" s="156">
        <v>59</v>
      </c>
      <c r="C154" s="157" t="s">
        <v>827</v>
      </c>
      <c r="D154" s="157" t="s">
        <v>733</v>
      </c>
      <c r="E154" s="153" t="s">
        <v>828</v>
      </c>
      <c r="F154" s="156">
        <v>0</v>
      </c>
      <c r="G154" s="156">
        <v>0</v>
      </c>
    </row>
    <row r="155" spans="1:7">
      <c r="A155" s="156">
        <v>71</v>
      </c>
      <c r="B155" s="156">
        <v>59</v>
      </c>
      <c r="C155" s="157" t="s">
        <v>829</v>
      </c>
      <c r="D155" s="157" t="s">
        <v>733</v>
      </c>
      <c r="E155" s="153" t="s">
        <v>830</v>
      </c>
      <c r="F155" s="156">
        <v>0</v>
      </c>
      <c r="G155" s="156">
        <v>0</v>
      </c>
    </row>
    <row r="156" spans="1:7">
      <c r="A156" s="156">
        <v>72</v>
      </c>
      <c r="B156" s="156">
        <v>59</v>
      </c>
      <c r="C156" s="157" t="s">
        <v>831</v>
      </c>
      <c r="D156" s="157" t="s">
        <v>733</v>
      </c>
      <c r="E156" s="153" t="s">
        <v>832</v>
      </c>
      <c r="F156" s="156">
        <v>0</v>
      </c>
      <c r="G156" s="156">
        <v>0</v>
      </c>
    </row>
    <row r="157" spans="1:7">
      <c r="A157" s="156">
        <v>73</v>
      </c>
      <c r="B157" s="156">
        <v>59</v>
      </c>
      <c r="C157" s="157" t="s">
        <v>833</v>
      </c>
      <c r="D157" s="157" t="s">
        <v>733</v>
      </c>
      <c r="E157" s="153" t="s">
        <v>834</v>
      </c>
      <c r="F157" s="156">
        <v>0</v>
      </c>
      <c r="G157" s="156">
        <v>0</v>
      </c>
    </row>
    <row r="158" spans="1:7">
      <c r="A158" s="156">
        <v>10</v>
      </c>
      <c r="B158" s="156">
        <v>59</v>
      </c>
      <c r="C158" s="157" t="s">
        <v>835</v>
      </c>
      <c r="D158" s="157" t="s">
        <v>733</v>
      </c>
      <c r="E158" s="153" t="s">
        <v>836</v>
      </c>
      <c r="F158" s="156">
        <v>0</v>
      </c>
      <c r="G158" s="156">
        <v>0</v>
      </c>
    </row>
    <row r="159" spans="1:7">
      <c r="A159" s="156">
        <v>103</v>
      </c>
      <c r="B159" s="156">
        <v>59</v>
      </c>
      <c r="C159" s="157" t="s">
        <v>837</v>
      </c>
      <c r="D159" s="157" t="s">
        <v>733</v>
      </c>
      <c r="E159" s="153" t="s">
        <v>838</v>
      </c>
      <c r="F159" s="156">
        <v>0</v>
      </c>
      <c r="G159" s="156">
        <v>0</v>
      </c>
    </row>
    <row r="160" spans="1:7">
      <c r="A160" s="156">
        <v>14</v>
      </c>
      <c r="B160" s="156">
        <v>59</v>
      </c>
      <c r="C160" s="157" t="s">
        <v>839</v>
      </c>
      <c r="D160" s="157" t="s">
        <v>733</v>
      </c>
      <c r="E160" s="153" t="s">
        <v>840</v>
      </c>
      <c r="F160" s="156">
        <v>0</v>
      </c>
      <c r="G160" s="156">
        <v>0</v>
      </c>
    </row>
    <row r="161" spans="1:7">
      <c r="A161" s="156">
        <v>15</v>
      </c>
      <c r="B161" s="156">
        <v>59</v>
      </c>
      <c r="C161" s="157" t="s">
        <v>841</v>
      </c>
      <c r="D161" s="157" t="s">
        <v>733</v>
      </c>
      <c r="E161" s="153" t="s">
        <v>842</v>
      </c>
      <c r="F161" s="156">
        <v>0</v>
      </c>
      <c r="G161" s="156">
        <v>0</v>
      </c>
    </row>
    <row r="162" spans="1:7">
      <c r="A162" s="156">
        <v>16</v>
      </c>
      <c r="B162" s="156">
        <v>59</v>
      </c>
      <c r="C162" s="157" t="s">
        <v>843</v>
      </c>
      <c r="D162" s="157" t="s">
        <v>733</v>
      </c>
      <c r="E162" s="153" t="s">
        <v>844</v>
      </c>
      <c r="F162" s="156">
        <v>0</v>
      </c>
      <c r="G162" s="156">
        <v>0</v>
      </c>
    </row>
    <row r="163" spans="1:7">
      <c r="A163" s="156">
        <v>133</v>
      </c>
      <c r="B163" s="156">
        <v>59</v>
      </c>
      <c r="C163" s="157" t="s">
        <v>845</v>
      </c>
      <c r="D163" s="157" t="s">
        <v>733</v>
      </c>
      <c r="E163" s="153" t="s">
        <v>846</v>
      </c>
      <c r="F163" s="156">
        <v>0</v>
      </c>
      <c r="G163" s="156">
        <v>0</v>
      </c>
    </row>
    <row r="164" spans="1:7">
      <c r="A164" s="156">
        <v>132</v>
      </c>
      <c r="B164" s="156">
        <v>59</v>
      </c>
      <c r="C164" s="157" t="s">
        <v>847</v>
      </c>
      <c r="D164" s="157" t="s">
        <v>733</v>
      </c>
      <c r="E164" s="153" t="s">
        <v>848</v>
      </c>
      <c r="F164" s="156">
        <v>0</v>
      </c>
      <c r="G164" s="156">
        <v>0</v>
      </c>
    </row>
    <row r="165" spans="1:7">
      <c r="A165" s="156">
        <v>11</v>
      </c>
      <c r="B165" s="156">
        <v>59</v>
      </c>
      <c r="C165" s="157" t="s">
        <v>849</v>
      </c>
      <c r="D165" s="157" t="s">
        <v>733</v>
      </c>
      <c r="E165" s="153" t="s">
        <v>850</v>
      </c>
      <c r="F165" s="156">
        <v>0</v>
      </c>
      <c r="G165" s="156">
        <v>0</v>
      </c>
    </row>
    <row r="166" spans="1:7">
      <c r="A166" s="156">
        <v>74</v>
      </c>
      <c r="B166" s="156">
        <v>59</v>
      </c>
      <c r="C166" s="157" t="s">
        <v>851</v>
      </c>
      <c r="D166" s="157" t="s">
        <v>733</v>
      </c>
      <c r="E166" s="153" t="s">
        <v>852</v>
      </c>
      <c r="F166" s="156">
        <v>0</v>
      </c>
      <c r="G166" s="156">
        <v>0</v>
      </c>
    </row>
    <row r="167" spans="1:7">
      <c r="A167" s="156">
        <v>12</v>
      </c>
      <c r="B167" s="156">
        <v>59</v>
      </c>
      <c r="C167" s="157" t="s">
        <v>853</v>
      </c>
      <c r="D167" s="157" t="s">
        <v>733</v>
      </c>
      <c r="E167" s="153" t="s">
        <v>854</v>
      </c>
      <c r="F167" s="156">
        <v>0</v>
      </c>
      <c r="G167" s="156">
        <v>0</v>
      </c>
    </row>
    <row r="168" spans="1:7">
      <c r="A168" s="156">
        <v>66</v>
      </c>
      <c r="B168" s="156">
        <v>59</v>
      </c>
      <c r="C168" s="157" t="s">
        <v>855</v>
      </c>
      <c r="D168" s="157" t="s">
        <v>733</v>
      </c>
      <c r="E168" s="153" t="s">
        <v>856</v>
      </c>
      <c r="F168" s="156">
        <v>0</v>
      </c>
      <c r="G168" s="156">
        <v>0</v>
      </c>
    </row>
    <row r="169" spans="1:7">
      <c r="A169" s="156">
        <v>75</v>
      </c>
      <c r="B169" s="156">
        <v>59</v>
      </c>
      <c r="C169" s="157" t="s">
        <v>857</v>
      </c>
      <c r="D169" s="157" t="s">
        <v>733</v>
      </c>
      <c r="E169" s="153" t="s">
        <v>858</v>
      </c>
      <c r="F169" s="156">
        <v>0</v>
      </c>
      <c r="G169" s="156">
        <v>0</v>
      </c>
    </row>
    <row r="170" spans="1:7">
      <c r="A170" s="156">
        <v>113</v>
      </c>
      <c r="B170" s="156">
        <v>59</v>
      </c>
      <c r="C170" s="157" t="s">
        <v>859</v>
      </c>
      <c r="D170" s="157" t="s">
        <v>733</v>
      </c>
      <c r="E170" s="153" t="s">
        <v>860</v>
      </c>
      <c r="F170" s="156">
        <v>0</v>
      </c>
      <c r="G170" s="156">
        <v>0</v>
      </c>
    </row>
    <row r="171" spans="1:7">
      <c r="A171" s="156">
        <v>13</v>
      </c>
      <c r="B171" s="156">
        <v>59</v>
      </c>
      <c r="C171" s="157" t="s">
        <v>861</v>
      </c>
      <c r="D171" s="157" t="s">
        <v>733</v>
      </c>
      <c r="E171" s="153" t="s">
        <v>862</v>
      </c>
      <c r="F171" s="156">
        <v>0</v>
      </c>
      <c r="G171" s="156">
        <v>0</v>
      </c>
    </row>
    <row r="172" spans="1:7">
      <c r="A172" s="156">
        <v>68</v>
      </c>
      <c r="B172" s="156">
        <v>59</v>
      </c>
      <c r="C172" s="157" t="s">
        <v>863</v>
      </c>
      <c r="D172" s="157" t="s">
        <v>733</v>
      </c>
      <c r="E172" s="153" t="s">
        <v>864</v>
      </c>
      <c r="F172" s="156">
        <v>0</v>
      </c>
      <c r="G172" s="156">
        <v>0</v>
      </c>
    </row>
    <row r="173" spans="1:7">
      <c r="A173" s="156">
        <v>76</v>
      </c>
      <c r="B173" s="156">
        <v>59</v>
      </c>
      <c r="C173" s="157" t="s">
        <v>865</v>
      </c>
      <c r="D173" s="157" t="s">
        <v>733</v>
      </c>
      <c r="E173" s="153" t="s">
        <v>866</v>
      </c>
      <c r="F173" s="156">
        <v>0</v>
      </c>
      <c r="G173" s="156">
        <v>0</v>
      </c>
    </row>
    <row r="174" spans="1:7">
      <c r="A174" s="156">
        <v>114</v>
      </c>
      <c r="B174" s="156">
        <v>59</v>
      </c>
      <c r="C174" s="157" t="s">
        <v>867</v>
      </c>
      <c r="D174" s="157" t="s">
        <v>733</v>
      </c>
      <c r="E174" s="153" t="s">
        <v>868</v>
      </c>
      <c r="F174" s="156">
        <v>0</v>
      </c>
      <c r="G174" s="156">
        <v>0</v>
      </c>
    </row>
    <row r="175" spans="1:7">
      <c r="A175" s="156">
        <v>121</v>
      </c>
      <c r="B175" s="156">
        <v>59</v>
      </c>
      <c r="C175" s="157" t="s">
        <v>869</v>
      </c>
      <c r="D175" s="157" t="s">
        <v>733</v>
      </c>
      <c r="E175" s="153" t="s">
        <v>870</v>
      </c>
      <c r="F175" s="156">
        <v>0</v>
      </c>
      <c r="G175" s="156">
        <v>0</v>
      </c>
    </row>
    <row r="176" spans="1:7">
      <c r="A176" s="156">
        <v>120</v>
      </c>
      <c r="B176" s="156">
        <v>59</v>
      </c>
      <c r="C176" s="157" t="s">
        <v>871</v>
      </c>
      <c r="D176" s="157" t="s">
        <v>733</v>
      </c>
      <c r="E176" s="153" t="s">
        <v>872</v>
      </c>
      <c r="F176" s="156">
        <v>0</v>
      </c>
      <c r="G176" s="156">
        <v>0</v>
      </c>
    </row>
    <row r="177" spans="1:7">
      <c r="A177" s="156">
        <v>37</v>
      </c>
      <c r="B177" s="156">
        <v>59</v>
      </c>
      <c r="C177" s="157" t="s">
        <v>873</v>
      </c>
      <c r="D177" s="157" t="s">
        <v>733</v>
      </c>
      <c r="E177" s="153" t="s">
        <v>874</v>
      </c>
      <c r="F177" s="156">
        <v>0</v>
      </c>
      <c r="G177" s="156">
        <v>0</v>
      </c>
    </row>
    <row r="178" spans="1:7">
      <c r="A178" s="156">
        <v>144</v>
      </c>
      <c r="B178" s="156">
        <v>59</v>
      </c>
      <c r="C178" s="157" t="s">
        <v>875</v>
      </c>
      <c r="D178" s="157" t="s">
        <v>733</v>
      </c>
      <c r="E178" s="153" t="s">
        <v>876</v>
      </c>
      <c r="F178" s="156">
        <v>0</v>
      </c>
      <c r="G178" s="156">
        <v>0</v>
      </c>
    </row>
    <row r="179" spans="1:7">
      <c r="A179" s="156">
        <v>145</v>
      </c>
      <c r="B179" s="156">
        <v>59</v>
      </c>
      <c r="C179" s="157" t="s">
        <v>877</v>
      </c>
      <c r="D179" s="157" t="s">
        <v>733</v>
      </c>
      <c r="E179" s="153" t="s">
        <v>878</v>
      </c>
      <c r="F179" s="156">
        <v>0</v>
      </c>
      <c r="G179" s="156">
        <v>0</v>
      </c>
    </row>
    <row r="180" spans="1:7">
      <c r="A180" s="156">
        <v>146</v>
      </c>
      <c r="B180" s="156">
        <v>59</v>
      </c>
      <c r="C180" s="157" t="s">
        <v>879</v>
      </c>
      <c r="D180" s="157" t="s">
        <v>733</v>
      </c>
      <c r="E180" s="153" t="s">
        <v>880</v>
      </c>
      <c r="F180" s="156">
        <v>0</v>
      </c>
      <c r="G180" s="156">
        <v>0</v>
      </c>
    </row>
    <row r="181" spans="1:7">
      <c r="A181" s="156">
        <v>147</v>
      </c>
      <c r="B181" s="156">
        <v>59</v>
      </c>
      <c r="C181" s="157" t="s">
        <v>881</v>
      </c>
      <c r="D181" s="157" t="s">
        <v>733</v>
      </c>
      <c r="E181" s="153" t="s">
        <v>882</v>
      </c>
      <c r="F181" s="156">
        <v>0</v>
      </c>
      <c r="G181" s="156">
        <v>0</v>
      </c>
    </row>
    <row r="182" spans="1:7">
      <c r="A182" s="156">
        <v>188</v>
      </c>
      <c r="B182" s="156">
        <v>59</v>
      </c>
      <c r="C182" s="157" t="s">
        <v>883</v>
      </c>
      <c r="D182" s="157" t="s">
        <v>733</v>
      </c>
      <c r="E182" s="153" t="s">
        <v>884</v>
      </c>
      <c r="F182" s="156">
        <v>0</v>
      </c>
      <c r="G182" s="156">
        <v>0</v>
      </c>
    </row>
    <row r="183" spans="1:7">
      <c r="A183" s="156">
        <v>115</v>
      </c>
      <c r="B183" s="156">
        <v>59</v>
      </c>
      <c r="C183" s="157" t="s">
        <v>885</v>
      </c>
      <c r="D183" s="157" t="s">
        <v>733</v>
      </c>
      <c r="E183" s="153" t="s">
        <v>886</v>
      </c>
      <c r="F183" s="156">
        <v>0</v>
      </c>
      <c r="G183" s="156">
        <v>0</v>
      </c>
    </row>
    <row r="184" spans="1:7">
      <c r="A184" s="156">
        <v>187</v>
      </c>
      <c r="B184" s="156">
        <v>59</v>
      </c>
      <c r="C184" s="157" t="s">
        <v>887</v>
      </c>
      <c r="D184" s="157" t="s">
        <v>733</v>
      </c>
      <c r="E184" s="153" t="s">
        <v>888</v>
      </c>
      <c r="F184" s="156">
        <v>0</v>
      </c>
      <c r="G184" s="156">
        <v>0</v>
      </c>
    </row>
    <row r="185" spans="1:7">
      <c r="A185" s="156">
        <v>148</v>
      </c>
      <c r="B185" s="156">
        <v>59</v>
      </c>
      <c r="C185" s="157" t="s">
        <v>889</v>
      </c>
      <c r="D185" s="157" t="s">
        <v>733</v>
      </c>
      <c r="E185" s="153" t="s">
        <v>890</v>
      </c>
      <c r="F185" s="156">
        <v>0</v>
      </c>
      <c r="G185" s="156">
        <v>0</v>
      </c>
    </row>
    <row r="186" spans="1:7">
      <c r="A186" s="156">
        <v>149</v>
      </c>
      <c r="B186" s="156">
        <v>59</v>
      </c>
      <c r="C186" s="157" t="s">
        <v>891</v>
      </c>
      <c r="D186" s="157" t="s">
        <v>733</v>
      </c>
      <c r="E186" s="153" t="s">
        <v>892</v>
      </c>
      <c r="F186" s="156">
        <v>0</v>
      </c>
      <c r="G186" s="156">
        <v>0</v>
      </c>
    </row>
    <row r="187" spans="1:7">
      <c r="A187" s="156">
        <v>150</v>
      </c>
      <c r="B187" s="156">
        <v>59</v>
      </c>
      <c r="C187" s="157" t="s">
        <v>893</v>
      </c>
      <c r="D187" s="157" t="s">
        <v>733</v>
      </c>
      <c r="E187" s="153" t="s">
        <v>894</v>
      </c>
      <c r="F187" s="156">
        <v>0</v>
      </c>
      <c r="G187" s="156">
        <v>0</v>
      </c>
    </row>
    <row r="188" spans="1:7">
      <c r="A188" s="156">
        <v>151</v>
      </c>
      <c r="B188" s="156">
        <v>59</v>
      </c>
      <c r="C188" s="157" t="s">
        <v>895</v>
      </c>
      <c r="D188" s="157" t="s">
        <v>733</v>
      </c>
      <c r="E188" s="153" t="s">
        <v>896</v>
      </c>
      <c r="F188" s="156">
        <v>0</v>
      </c>
      <c r="G188" s="156">
        <v>0</v>
      </c>
    </row>
    <row r="189" spans="1:7">
      <c r="A189" s="156">
        <v>180</v>
      </c>
      <c r="B189" s="156">
        <v>59</v>
      </c>
      <c r="C189" s="157" t="s">
        <v>897</v>
      </c>
      <c r="D189" s="157" t="s">
        <v>733</v>
      </c>
      <c r="E189" s="153" t="s">
        <v>898</v>
      </c>
      <c r="F189" s="156">
        <v>0</v>
      </c>
      <c r="G189" s="156">
        <v>0</v>
      </c>
    </row>
    <row r="190" spans="1:7">
      <c r="A190" s="156">
        <v>181</v>
      </c>
      <c r="B190" s="156">
        <v>59</v>
      </c>
      <c r="C190" s="157" t="s">
        <v>899</v>
      </c>
      <c r="D190" s="157" t="s">
        <v>733</v>
      </c>
      <c r="E190" s="153" t="s">
        <v>900</v>
      </c>
      <c r="F190" s="156">
        <v>0</v>
      </c>
      <c r="G190" s="156">
        <v>0</v>
      </c>
    </row>
    <row r="191" spans="1:7">
      <c r="A191" s="156">
        <v>182</v>
      </c>
      <c r="B191" s="156">
        <v>59</v>
      </c>
      <c r="C191" s="157" t="s">
        <v>901</v>
      </c>
      <c r="D191" s="157" t="s">
        <v>733</v>
      </c>
      <c r="E191" s="153" t="s">
        <v>902</v>
      </c>
      <c r="F191" s="156">
        <v>0</v>
      </c>
      <c r="G191" s="156">
        <v>0</v>
      </c>
    </row>
    <row r="192" spans="1:7">
      <c r="A192" s="156">
        <v>140</v>
      </c>
      <c r="B192" s="156">
        <v>59</v>
      </c>
      <c r="C192" s="157" t="s">
        <v>903</v>
      </c>
      <c r="D192" s="157" t="s">
        <v>733</v>
      </c>
      <c r="E192" s="153" t="s">
        <v>904</v>
      </c>
      <c r="F192" s="156">
        <v>0</v>
      </c>
      <c r="G192" s="156">
        <v>0</v>
      </c>
    </row>
    <row r="193" spans="1:7">
      <c r="A193" s="156">
        <v>141</v>
      </c>
      <c r="B193" s="156">
        <v>59</v>
      </c>
      <c r="C193" s="157" t="s">
        <v>905</v>
      </c>
      <c r="D193" s="157" t="s">
        <v>733</v>
      </c>
      <c r="E193" s="153" t="s">
        <v>906</v>
      </c>
      <c r="F193" s="156">
        <v>0</v>
      </c>
      <c r="G193" s="156">
        <v>0</v>
      </c>
    </row>
    <row r="194" spans="1:7">
      <c r="A194" s="156">
        <v>142</v>
      </c>
      <c r="B194" s="156">
        <v>59</v>
      </c>
      <c r="C194" s="157" t="s">
        <v>907</v>
      </c>
      <c r="D194" s="157" t="s">
        <v>733</v>
      </c>
      <c r="E194" s="153" t="s">
        <v>908</v>
      </c>
      <c r="F194" s="156">
        <v>0</v>
      </c>
      <c r="G194" s="156">
        <v>0</v>
      </c>
    </row>
    <row r="195" spans="1:7">
      <c r="A195" s="156">
        <v>143</v>
      </c>
      <c r="B195" s="156">
        <v>59</v>
      </c>
      <c r="C195" s="157" t="s">
        <v>909</v>
      </c>
      <c r="D195" s="157" t="s">
        <v>733</v>
      </c>
      <c r="E195" s="153" t="s">
        <v>910</v>
      </c>
      <c r="F195" s="156">
        <v>0</v>
      </c>
      <c r="G195" s="156">
        <v>0</v>
      </c>
    </row>
    <row r="196" spans="1:7">
      <c r="A196" s="156">
        <v>0</v>
      </c>
      <c r="B196" s="156">
        <v>78</v>
      </c>
      <c r="C196" s="157" t="s">
        <v>911</v>
      </c>
      <c r="D196" s="157" t="s">
        <v>912</v>
      </c>
      <c r="E196" s="153" t="s">
        <v>913</v>
      </c>
      <c r="F196" s="156">
        <v>0</v>
      </c>
      <c r="G196" s="156">
        <v>0</v>
      </c>
    </row>
    <row r="197" spans="1:7">
      <c r="A197" s="156">
        <v>1</v>
      </c>
      <c r="B197" s="156">
        <v>78</v>
      </c>
      <c r="C197" s="157" t="s">
        <v>914</v>
      </c>
      <c r="D197" s="157" t="s">
        <v>915</v>
      </c>
      <c r="E197" s="153" t="s">
        <v>916</v>
      </c>
      <c r="F197" s="156">
        <v>0</v>
      </c>
      <c r="G197" s="156">
        <v>0</v>
      </c>
    </row>
    <row r="198" spans="1:7">
      <c r="A198" s="156">
        <v>2</v>
      </c>
      <c r="B198" s="156">
        <v>78</v>
      </c>
      <c r="C198" s="157" t="s">
        <v>917</v>
      </c>
      <c r="D198" s="157" t="s">
        <v>918</v>
      </c>
      <c r="E198" s="153" t="s">
        <v>919</v>
      </c>
      <c r="F198" s="156">
        <v>0</v>
      </c>
      <c r="G198" s="156">
        <v>0</v>
      </c>
    </row>
    <row r="199" spans="1:7">
      <c r="A199" s="156">
        <v>3</v>
      </c>
      <c r="B199" s="156">
        <v>78</v>
      </c>
      <c r="C199" s="157" t="s">
        <v>920</v>
      </c>
      <c r="D199" s="157" t="s">
        <v>921</v>
      </c>
      <c r="E199" s="153" t="s">
        <v>922</v>
      </c>
      <c r="F199" s="156">
        <v>0</v>
      </c>
      <c r="G199" s="156">
        <v>0</v>
      </c>
    </row>
    <row r="200" spans="1:7">
      <c r="A200" s="156">
        <v>4</v>
      </c>
      <c r="B200" s="156">
        <v>78</v>
      </c>
      <c r="C200" s="157" t="s">
        <v>923</v>
      </c>
      <c r="D200" s="157" t="s">
        <v>924</v>
      </c>
      <c r="E200" s="153" t="s">
        <v>925</v>
      </c>
      <c r="F200" s="156">
        <v>0</v>
      </c>
      <c r="G200" s="156">
        <v>0</v>
      </c>
    </row>
    <row r="201" spans="1:7">
      <c r="A201" s="156">
        <v>5</v>
      </c>
      <c r="B201" s="156">
        <v>78</v>
      </c>
      <c r="C201" s="157" t="s">
        <v>926</v>
      </c>
      <c r="D201" s="157" t="s">
        <v>927</v>
      </c>
      <c r="E201" s="153" t="s">
        <v>928</v>
      </c>
      <c r="F201" s="156">
        <v>0</v>
      </c>
      <c r="G201" s="156">
        <v>0</v>
      </c>
    </row>
    <row r="202" spans="1:7">
      <c r="A202" s="156">
        <v>6</v>
      </c>
      <c r="B202" s="156">
        <v>78</v>
      </c>
      <c r="C202" s="157" t="s">
        <v>929</v>
      </c>
      <c r="D202" s="157" t="s">
        <v>930</v>
      </c>
      <c r="E202" s="153" t="s">
        <v>931</v>
      </c>
      <c r="F202" s="156">
        <v>0</v>
      </c>
      <c r="G202" s="156">
        <v>0</v>
      </c>
    </row>
    <row r="203" spans="1:7">
      <c r="A203" s="156">
        <v>100</v>
      </c>
      <c r="B203" s="156">
        <v>78</v>
      </c>
      <c r="C203" s="157" t="s">
        <v>932</v>
      </c>
      <c r="D203" s="157" t="s">
        <v>912</v>
      </c>
      <c r="E203" s="153" t="s">
        <v>933</v>
      </c>
      <c r="F203" s="156">
        <v>0</v>
      </c>
      <c r="G203" s="156">
        <v>0</v>
      </c>
    </row>
    <row r="204" spans="1:7">
      <c r="A204" s="156">
        <v>101</v>
      </c>
      <c r="B204" s="156">
        <v>78</v>
      </c>
      <c r="C204" s="157" t="s">
        <v>934</v>
      </c>
      <c r="D204" s="157" t="s">
        <v>915</v>
      </c>
      <c r="E204" s="153" t="s">
        <v>935</v>
      </c>
      <c r="F204" s="156">
        <v>0</v>
      </c>
      <c r="G204" s="156">
        <v>0</v>
      </c>
    </row>
    <row r="205" spans="1:7">
      <c r="A205" s="156">
        <v>102</v>
      </c>
      <c r="B205" s="156">
        <v>78</v>
      </c>
      <c r="C205" s="157" t="s">
        <v>936</v>
      </c>
      <c r="D205" s="157" t="s">
        <v>918</v>
      </c>
      <c r="E205" s="153" t="s">
        <v>937</v>
      </c>
      <c r="F205" s="156">
        <v>0</v>
      </c>
      <c r="G205" s="156">
        <v>0</v>
      </c>
    </row>
    <row r="206" spans="1:7">
      <c r="A206" s="156">
        <v>103</v>
      </c>
      <c r="B206" s="156">
        <v>78</v>
      </c>
      <c r="C206" s="157" t="s">
        <v>938</v>
      </c>
      <c r="D206" s="157" t="s">
        <v>921</v>
      </c>
      <c r="E206" s="153" t="s">
        <v>939</v>
      </c>
      <c r="F206" s="156">
        <v>0</v>
      </c>
      <c r="G206" s="156">
        <v>0</v>
      </c>
    </row>
    <row r="207" spans="1:7">
      <c r="A207" s="156">
        <v>104</v>
      </c>
      <c r="B207" s="156">
        <v>78</v>
      </c>
      <c r="C207" s="157" t="s">
        <v>940</v>
      </c>
      <c r="D207" s="157" t="s">
        <v>924</v>
      </c>
      <c r="E207" s="153" t="s">
        <v>941</v>
      </c>
      <c r="F207" s="156">
        <v>0</v>
      </c>
      <c r="G207" s="156">
        <v>0</v>
      </c>
    </row>
    <row r="208" spans="1:7">
      <c r="A208" s="156">
        <v>105</v>
      </c>
      <c r="B208" s="156">
        <v>78</v>
      </c>
      <c r="C208" s="157" t="s">
        <v>942</v>
      </c>
      <c r="D208" s="157" t="s">
        <v>927</v>
      </c>
      <c r="E208" s="153" t="s">
        <v>943</v>
      </c>
      <c r="F208" s="156">
        <v>0</v>
      </c>
      <c r="G208" s="156">
        <v>0</v>
      </c>
    </row>
    <row r="209" spans="1:7">
      <c r="A209" s="156">
        <v>106</v>
      </c>
      <c r="B209" s="156">
        <v>78</v>
      </c>
      <c r="C209" s="157" t="s">
        <v>944</v>
      </c>
      <c r="D209" s="157" t="s">
        <v>930</v>
      </c>
      <c r="E209" s="153" t="s">
        <v>945</v>
      </c>
      <c r="F209" s="156">
        <v>0</v>
      </c>
      <c r="G209" s="156">
        <v>0</v>
      </c>
    </row>
    <row r="210" spans="1:7">
      <c r="A210" s="156">
        <v>107</v>
      </c>
      <c r="B210" s="156">
        <v>78</v>
      </c>
      <c r="C210" s="157" t="s">
        <v>946</v>
      </c>
      <c r="D210" s="157" t="s">
        <v>912</v>
      </c>
      <c r="E210" s="153" t="s">
        <v>947</v>
      </c>
      <c r="F210" s="156">
        <v>0</v>
      </c>
      <c r="G210" s="156">
        <v>0</v>
      </c>
    </row>
    <row r="211" spans="1:7">
      <c r="A211" s="156">
        <v>108</v>
      </c>
      <c r="B211" s="156">
        <v>78</v>
      </c>
      <c r="C211" s="157" t="s">
        <v>948</v>
      </c>
      <c r="D211" s="157" t="s">
        <v>915</v>
      </c>
      <c r="E211" s="153" t="s">
        <v>949</v>
      </c>
      <c r="F211" s="156">
        <v>0</v>
      </c>
      <c r="G211" s="156">
        <v>0</v>
      </c>
    </row>
    <row r="212" spans="1:7">
      <c r="A212" s="156">
        <v>109</v>
      </c>
      <c r="B212" s="156">
        <v>78</v>
      </c>
      <c r="C212" s="157" t="s">
        <v>950</v>
      </c>
      <c r="D212" s="157" t="s">
        <v>918</v>
      </c>
      <c r="E212" s="153" t="s">
        <v>951</v>
      </c>
      <c r="F212" s="156">
        <v>0</v>
      </c>
      <c r="G212" s="156">
        <v>0</v>
      </c>
    </row>
    <row r="213" spans="1:7">
      <c r="A213" s="156">
        <v>110</v>
      </c>
      <c r="B213" s="156">
        <v>78</v>
      </c>
      <c r="C213" s="157" t="s">
        <v>952</v>
      </c>
      <c r="D213" s="157" t="s">
        <v>921</v>
      </c>
      <c r="E213" s="153" t="s">
        <v>953</v>
      </c>
      <c r="F213" s="156">
        <v>0</v>
      </c>
      <c r="G213" s="156">
        <v>0</v>
      </c>
    </row>
    <row r="214" spans="1:7">
      <c r="A214" s="156">
        <v>111</v>
      </c>
      <c r="B214" s="156">
        <v>78</v>
      </c>
      <c r="C214" s="157" t="s">
        <v>954</v>
      </c>
      <c r="D214" s="157" t="s">
        <v>924</v>
      </c>
      <c r="E214" s="153" t="s">
        <v>955</v>
      </c>
      <c r="F214" s="156">
        <v>0</v>
      </c>
      <c r="G214" s="156">
        <v>0</v>
      </c>
    </row>
    <row r="215" spans="1:7">
      <c r="A215" s="156">
        <v>112</v>
      </c>
      <c r="B215" s="156">
        <v>78</v>
      </c>
      <c r="C215" s="157" t="s">
        <v>956</v>
      </c>
      <c r="D215" s="157" t="s">
        <v>927</v>
      </c>
      <c r="E215" s="153" t="s">
        <v>957</v>
      </c>
      <c r="F215" s="156">
        <v>0</v>
      </c>
      <c r="G215" s="156">
        <v>0</v>
      </c>
    </row>
    <row r="216" spans="1:7">
      <c r="A216" s="156">
        <v>113</v>
      </c>
      <c r="B216" s="156">
        <v>78</v>
      </c>
      <c r="C216" s="157" t="s">
        <v>958</v>
      </c>
      <c r="D216" s="157" t="s">
        <v>930</v>
      </c>
      <c r="E216" s="153" t="s">
        <v>959</v>
      </c>
      <c r="F216" s="156">
        <v>0</v>
      </c>
      <c r="G216" s="156">
        <v>0</v>
      </c>
    </row>
    <row r="217" spans="1:7">
      <c r="A217" s="156">
        <v>114</v>
      </c>
      <c r="B217" s="156">
        <v>78</v>
      </c>
      <c r="C217" s="157" t="s">
        <v>960</v>
      </c>
      <c r="D217" s="157" t="s">
        <v>912</v>
      </c>
      <c r="E217" s="153" t="s">
        <v>961</v>
      </c>
      <c r="F217" s="156">
        <v>0</v>
      </c>
      <c r="G217" s="156">
        <v>0</v>
      </c>
    </row>
    <row r="218" spans="1:7">
      <c r="A218" s="156">
        <v>115</v>
      </c>
      <c r="B218" s="156">
        <v>78</v>
      </c>
      <c r="C218" s="157" t="s">
        <v>962</v>
      </c>
      <c r="D218" s="157" t="s">
        <v>915</v>
      </c>
      <c r="E218" s="153" t="s">
        <v>963</v>
      </c>
      <c r="F218" s="156">
        <v>0</v>
      </c>
      <c r="G218" s="156">
        <v>0</v>
      </c>
    </row>
    <row r="219" spans="1:7">
      <c r="A219" s="156">
        <v>116</v>
      </c>
      <c r="B219" s="156">
        <v>78</v>
      </c>
      <c r="C219" s="157" t="s">
        <v>964</v>
      </c>
      <c r="D219" s="157" t="s">
        <v>918</v>
      </c>
      <c r="E219" s="153" t="s">
        <v>965</v>
      </c>
      <c r="F219" s="156">
        <v>0</v>
      </c>
      <c r="G219" s="156">
        <v>0</v>
      </c>
    </row>
    <row r="220" spans="1:7">
      <c r="A220" s="156">
        <v>117</v>
      </c>
      <c r="B220" s="156">
        <v>78</v>
      </c>
      <c r="C220" s="157" t="s">
        <v>966</v>
      </c>
      <c r="D220" s="157" t="s">
        <v>921</v>
      </c>
      <c r="E220" s="153" t="s">
        <v>967</v>
      </c>
      <c r="F220" s="156">
        <v>0</v>
      </c>
      <c r="G220" s="156">
        <v>0</v>
      </c>
    </row>
    <row r="221" spans="1:7">
      <c r="A221" s="156">
        <v>118</v>
      </c>
      <c r="B221" s="156">
        <v>78</v>
      </c>
      <c r="C221" s="157" t="s">
        <v>968</v>
      </c>
      <c r="D221" s="157" t="s">
        <v>924</v>
      </c>
      <c r="E221" s="153" t="s">
        <v>969</v>
      </c>
      <c r="F221" s="156">
        <v>0</v>
      </c>
      <c r="G221" s="156">
        <v>0</v>
      </c>
    </row>
    <row r="222" spans="1:7">
      <c r="A222" s="156">
        <v>119</v>
      </c>
      <c r="B222" s="156">
        <v>78</v>
      </c>
      <c r="C222" s="157" t="s">
        <v>970</v>
      </c>
      <c r="D222" s="157" t="s">
        <v>927</v>
      </c>
      <c r="E222" s="153" t="s">
        <v>971</v>
      </c>
      <c r="F222" s="156">
        <v>0</v>
      </c>
      <c r="G222" s="156">
        <v>0</v>
      </c>
    </row>
    <row r="223" spans="1:7">
      <c r="A223" s="156">
        <v>120</v>
      </c>
      <c r="B223" s="156">
        <v>78</v>
      </c>
      <c r="C223" s="157" t="s">
        <v>972</v>
      </c>
      <c r="D223" s="157" t="s">
        <v>930</v>
      </c>
      <c r="E223" s="153" t="s">
        <v>973</v>
      </c>
      <c r="F223" s="156">
        <v>0</v>
      </c>
      <c r="G223" s="156">
        <v>0</v>
      </c>
    </row>
    <row r="224" spans="1:7">
      <c r="A224" s="156">
        <v>121</v>
      </c>
      <c r="B224" s="156">
        <v>78</v>
      </c>
      <c r="C224" s="157" t="s">
        <v>974</v>
      </c>
      <c r="D224" s="157" t="s">
        <v>912</v>
      </c>
      <c r="E224" s="153" t="s">
        <v>975</v>
      </c>
      <c r="F224" s="156">
        <v>0</v>
      </c>
      <c r="G224" s="156">
        <v>0</v>
      </c>
    </row>
    <row r="225" spans="1:7">
      <c r="A225" s="156">
        <v>122</v>
      </c>
      <c r="B225" s="156">
        <v>78</v>
      </c>
      <c r="C225" s="157" t="s">
        <v>976</v>
      </c>
      <c r="D225" s="157" t="s">
        <v>915</v>
      </c>
      <c r="E225" s="153" t="s">
        <v>977</v>
      </c>
      <c r="F225" s="156">
        <v>0</v>
      </c>
      <c r="G225" s="156">
        <v>0</v>
      </c>
    </row>
    <row r="226" spans="1:7">
      <c r="A226" s="156">
        <v>123</v>
      </c>
      <c r="B226" s="156">
        <v>78</v>
      </c>
      <c r="C226" s="157" t="s">
        <v>978</v>
      </c>
      <c r="D226" s="157" t="s">
        <v>918</v>
      </c>
      <c r="E226" s="153" t="s">
        <v>979</v>
      </c>
      <c r="F226" s="156">
        <v>0</v>
      </c>
      <c r="G226" s="156">
        <v>0</v>
      </c>
    </row>
    <row r="227" spans="1:7">
      <c r="A227" s="156">
        <v>124</v>
      </c>
      <c r="B227" s="156">
        <v>78</v>
      </c>
      <c r="C227" s="157" t="s">
        <v>980</v>
      </c>
      <c r="D227" s="157" t="s">
        <v>921</v>
      </c>
      <c r="E227" s="153" t="s">
        <v>981</v>
      </c>
      <c r="F227" s="156">
        <v>0</v>
      </c>
      <c r="G227" s="156">
        <v>0</v>
      </c>
    </row>
    <row r="228" spans="1:7">
      <c r="A228" s="156">
        <v>125</v>
      </c>
      <c r="B228" s="156">
        <v>78</v>
      </c>
      <c r="C228" s="157" t="s">
        <v>982</v>
      </c>
      <c r="D228" s="157" t="s">
        <v>924</v>
      </c>
      <c r="E228" s="153" t="s">
        <v>983</v>
      </c>
      <c r="F228" s="156">
        <v>0</v>
      </c>
      <c r="G228" s="156">
        <v>0</v>
      </c>
    </row>
    <row r="229" spans="1:7">
      <c r="A229" s="156">
        <v>126</v>
      </c>
      <c r="B229" s="156">
        <v>78</v>
      </c>
      <c r="C229" s="157" t="s">
        <v>984</v>
      </c>
      <c r="D229" s="157" t="s">
        <v>927</v>
      </c>
      <c r="E229" s="153" t="s">
        <v>985</v>
      </c>
      <c r="F229" s="156">
        <v>0</v>
      </c>
      <c r="G229" s="156">
        <v>0</v>
      </c>
    </row>
    <row r="230" spans="1:7">
      <c r="A230" s="156">
        <v>127</v>
      </c>
      <c r="B230" s="156">
        <v>78</v>
      </c>
      <c r="C230" s="157" t="s">
        <v>986</v>
      </c>
      <c r="D230" s="157" t="s">
        <v>930</v>
      </c>
      <c r="E230" s="153" t="s">
        <v>987</v>
      </c>
      <c r="F230" s="156">
        <v>0</v>
      </c>
      <c r="G230" s="156">
        <v>0</v>
      </c>
    </row>
    <row r="231" spans="1:7">
      <c r="A231" s="156">
        <v>128</v>
      </c>
      <c r="B231" s="156">
        <v>78</v>
      </c>
      <c r="C231" s="157" t="s">
        <v>988</v>
      </c>
      <c r="D231" s="157" t="s">
        <v>912</v>
      </c>
      <c r="E231" s="153" t="s">
        <v>989</v>
      </c>
      <c r="F231" s="156">
        <v>0</v>
      </c>
      <c r="G231" s="156">
        <v>0</v>
      </c>
    </row>
    <row r="232" spans="1:7">
      <c r="A232" s="156">
        <v>129</v>
      </c>
      <c r="B232" s="156">
        <v>78</v>
      </c>
      <c r="C232" s="157" t="s">
        <v>990</v>
      </c>
      <c r="D232" s="157" t="s">
        <v>915</v>
      </c>
      <c r="E232" s="153" t="s">
        <v>991</v>
      </c>
      <c r="F232" s="156">
        <v>0</v>
      </c>
      <c r="G232" s="156">
        <v>0</v>
      </c>
    </row>
    <row r="233" spans="1:7">
      <c r="A233" s="156">
        <v>130</v>
      </c>
      <c r="B233" s="156">
        <v>78</v>
      </c>
      <c r="C233" s="157" t="s">
        <v>992</v>
      </c>
      <c r="D233" s="157" t="s">
        <v>918</v>
      </c>
      <c r="E233" s="153" t="s">
        <v>993</v>
      </c>
      <c r="F233" s="156">
        <v>0</v>
      </c>
      <c r="G233" s="156">
        <v>0</v>
      </c>
    </row>
    <row r="234" spans="1:7">
      <c r="A234" s="156">
        <v>131</v>
      </c>
      <c r="B234" s="156">
        <v>78</v>
      </c>
      <c r="C234" s="157" t="s">
        <v>994</v>
      </c>
      <c r="D234" s="157" t="s">
        <v>921</v>
      </c>
      <c r="E234" s="153" t="s">
        <v>995</v>
      </c>
      <c r="F234" s="156">
        <v>0</v>
      </c>
      <c r="G234" s="156">
        <v>0</v>
      </c>
    </row>
    <row r="235" spans="1:7">
      <c r="A235" s="156">
        <v>132</v>
      </c>
      <c r="B235" s="156">
        <v>78</v>
      </c>
      <c r="C235" s="157" t="s">
        <v>996</v>
      </c>
      <c r="D235" s="157" t="s">
        <v>924</v>
      </c>
      <c r="E235" s="153" t="s">
        <v>997</v>
      </c>
      <c r="F235" s="156">
        <v>0</v>
      </c>
      <c r="G235" s="156">
        <v>0</v>
      </c>
    </row>
    <row r="236" spans="1:7">
      <c r="A236" s="156">
        <v>133</v>
      </c>
      <c r="B236" s="156">
        <v>78</v>
      </c>
      <c r="C236" s="157" t="s">
        <v>998</v>
      </c>
      <c r="D236" s="157" t="s">
        <v>927</v>
      </c>
      <c r="E236" s="153" t="s">
        <v>999</v>
      </c>
      <c r="F236" s="156">
        <v>0</v>
      </c>
      <c r="G236" s="156">
        <v>0</v>
      </c>
    </row>
    <row r="237" spans="1:7">
      <c r="A237" s="156">
        <v>134</v>
      </c>
      <c r="B237" s="156">
        <v>78</v>
      </c>
      <c r="C237" s="157" t="s">
        <v>1000</v>
      </c>
      <c r="D237" s="157" t="s">
        <v>930</v>
      </c>
      <c r="E237" s="153" t="s">
        <v>1001</v>
      </c>
      <c r="F237" s="156">
        <v>0</v>
      </c>
      <c r="G237" s="156">
        <v>0</v>
      </c>
    </row>
    <row r="238" spans="1:7">
      <c r="A238" s="156">
        <v>135</v>
      </c>
      <c r="B238" s="156">
        <v>78</v>
      </c>
      <c r="C238" s="157" t="s">
        <v>1002</v>
      </c>
      <c r="D238" s="157" t="s">
        <v>912</v>
      </c>
      <c r="E238" s="153" t="s">
        <v>1003</v>
      </c>
      <c r="F238" s="156">
        <v>0</v>
      </c>
      <c r="G238" s="156">
        <v>0</v>
      </c>
    </row>
    <row r="239" spans="1:7">
      <c r="A239" s="156">
        <v>136</v>
      </c>
      <c r="B239" s="156">
        <v>78</v>
      </c>
      <c r="C239" s="157" t="s">
        <v>1004</v>
      </c>
      <c r="D239" s="157" t="s">
        <v>915</v>
      </c>
      <c r="E239" s="153" t="s">
        <v>1005</v>
      </c>
      <c r="F239" s="156">
        <v>0</v>
      </c>
      <c r="G239" s="156">
        <v>0</v>
      </c>
    </row>
    <row r="240" spans="1:7">
      <c r="A240" s="156">
        <v>137</v>
      </c>
      <c r="B240" s="156">
        <v>78</v>
      </c>
      <c r="C240" s="157" t="s">
        <v>1006</v>
      </c>
      <c r="D240" s="157" t="s">
        <v>918</v>
      </c>
      <c r="E240" s="153" t="s">
        <v>1007</v>
      </c>
      <c r="F240" s="156">
        <v>0</v>
      </c>
      <c r="G240" s="156">
        <v>0</v>
      </c>
    </row>
    <row r="241" spans="1:7">
      <c r="A241" s="156">
        <v>138</v>
      </c>
      <c r="B241" s="156">
        <v>78</v>
      </c>
      <c r="C241" s="157" t="s">
        <v>1008</v>
      </c>
      <c r="D241" s="157" t="s">
        <v>921</v>
      </c>
      <c r="E241" s="153" t="s">
        <v>1009</v>
      </c>
      <c r="F241" s="156">
        <v>0</v>
      </c>
      <c r="G241" s="156">
        <v>0</v>
      </c>
    </row>
    <row r="242" spans="1:7">
      <c r="A242" s="156">
        <v>139</v>
      </c>
      <c r="B242" s="156">
        <v>78</v>
      </c>
      <c r="C242" s="157" t="s">
        <v>1010</v>
      </c>
      <c r="D242" s="157" t="s">
        <v>924</v>
      </c>
      <c r="E242" s="153" t="s">
        <v>1011</v>
      </c>
      <c r="F242" s="156">
        <v>0</v>
      </c>
      <c r="G242" s="156">
        <v>0</v>
      </c>
    </row>
    <row r="243" spans="1:7">
      <c r="A243" s="156">
        <v>140</v>
      </c>
      <c r="B243" s="156">
        <v>78</v>
      </c>
      <c r="C243" s="157" t="s">
        <v>1012</v>
      </c>
      <c r="D243" s="157" t="s">
        <v>927</v>
      </c>
      <c r="E243" s="153" t="s">
        <v>1013</v>
      </c>
      <c r="F243" s="156">
        <v>0</v>
      </c>
      <c r="G243" s="156">
        <v>0</v>
      </c>
    </row>
    <row r="244" spans="1:7">
      <c r="A244" s="156">
        <v>141</v>
      </c>
      <c r="B244" s="156">
        <v>78</v>
      </c>
      <c r="C244" s="157" t="s">
        <v>1014</v>
      </c>
      <c r="D244" s="157" t="s">
        <v>930</v>
      </c>
      <c r="E244" s="153" t="s">
        <v>1015</v>
      </c>
      <c r="F244" s="156">
        <v>0</v>
      </c>
      <c r="G244" s="156">
        <v>0</v>
      </c>
    </row>
    <row r="245" spans="1:7">
      <c r="A245" s="156">
        <v>142</v>
      </c>
      <c r="B245" s="156">
        <v>78</v>
      </c>
      <c r="C245" s="157" t="s">
        <v>1016</v>
      </c>
      <c r="D245" s="157" t="s">
        <v>912</v>
      </c>
      <c r="E245" s="153" t="s">
        <v>1017</v>
      </c>
      <c r="F245" s="156">
        <v>0</v>
      </c>
      <c r="G245" s="156">
        <v>0</v>
      </c>
    </row>
    <row r="246" spans="1:7">
      <c r="A246" s="156">
        <v>143</v>
      </c>
      <c r="B246" s="156">
        <v>78</v>
      </c>
      <c r="C246" s="157" t="s">
        <v>1018</v>
      </c>
      <c r="D246" s="157" t="s">
        <v>915</v>
      </c>
      <c r="E246" s="153" t="s">
        <v>1019</v>
      </c>
      <c r="F246" s="156">
        <v>0</v>
      </c>
      <c r="G246" s="156">
        <v>0</v>
      </c>
    </row>
    <row r="247" spans="1:7">
      <c r="A247" s="156">
        <v>144</v>
      </c>
      <c r="B247" s="156">
        <v>78</v>
      </c>
      <c r="C247" s="157" t="s">
        <v>1020</v>
      </c>
      <c r="D247" s="157" t="s">
        <v>918</v>
      </c>
      <c r="E247" s="153" t="s">
        <v>1021</v>
      </c>
      <c r="F247" s="156">
        <v>0</v>
      </c>
      <c r="G247" s="156">
        <v>0</v>
      </c>
    </row>
    <row r="248" spans="1:7">
      <c r="A248" s="156">
        <v>145</v>
      </c>
      <c r="B248" s="156">
        <v>78</v>
      </c>
      <c r="C248" s="157" t="s">
        <v>1022</v>
      </c>
      <c r="D248" s="157" t="s">
        <v>921</v>
      </c>
      <c r="E248" s="153" t="s">
        <v>1023</v>
      </c>
      <c r="F248" s="156">
        <v>0</v>
      </c>
      <c r="G248" s="156">
        <v>0</v>
      </c>
    </row>
    <row r="249" spans="1:7">
      <c r="A249" s="156">
        <v>146</v>
      </c>
      <c r="B249" s="156">
        <v>78</v>
      </c>
      <c r="C249" s="157" t="s">
        <v>1024</v>
      </c>
      <c r="D249" s="157" t="s">
        <v>924</v>
      </c>
      <c r="E249" s="153" t="s">
        <v>1025</v>
      </c>
      <c r="F249" s="156">
        <v>0</v>
      </c>
      <c r="G249" s="156">
        <v>0</v>
      </c>
    </row>
    <row r="250" spans="1:7">
      <c r="A250" s="156">
        <v>147</v>
      </c>
      <c r="B250" s="156">
        <v>78</v>
      </c>
      <c r="C250" s="157" t="s">
        <v>1026</v>
      </c>
      <c r="D250" s="157" t="s">
        <v>927</v>
      </c>
      <c r="E250" s="153" t="s">
        <v>1027</v>
      </c>
      <c r="F250" s="156">
        <v>0</v>
      </c>
      <c r="G250" s="156">
        <v>0</v>
      </c>
    </row>
    <row r="251" spans="1:7">
      <c r="A251" s="156">
        <v>148</v>
      </c>
      <c r="B251" s="156">
        <v>78</v>
      </c>
      <c r="C251" s="157" t="s">
        <v>1028</v>
      </c>
      <c r="D251" s="157" t="s">
        <v>930</v>
      </c>
      <c r="E251" s="153" t="s">
        <v>1029</v>
      </c>
      <c r="F251" s="156">
        <v>0</v>
      </c>
      <c r="G251" s="156">
        <v>0</v>
      </c>
    </row>
    <row r="252" spans="1:7">
      <c r="A252" s="156">
        <v>149</v>
      </c>
      <c r="B252" s="156">
        <v>78</v>
      </c>
      <c r="C252" s="157" t="s">
        <v>1030</v>
      </c>
      <c r="D252" s="157" t="s">
        <v>912</v>
      </c>
      <c r="E252" s="153" t="s">
        <v>1031</v>
      </c>
      <c r="F252" s="156">
        <v>0</v>
      </c>
      <c r="G252" s="156">
        <v>0</v>
      </c>
    </row>
    <row r="253" spans="1:7">
      <c r="A253" s="156">
        <v>150</v>
      </c>
      <c r="B253" s="156">
        <v>78</v>
      </c>
      <c r="C253" s="157" t="s">
        <v>1032</v>
      </c>
      <c r="D253" s="157" t="s">
        <v>915</v>
      </c>
      <c r="E253" s="153" t="s">
        <v>1033</v>
      </c>
      <c r="F253" s="156">
        <v>0</v>
      </c>
      <c r="G253" s="156">
        <v>0</v>
      </c>
    </row>
    <row r="254" spans="1:7">
      <c r="A254" s="156">
        <v>151</v>
      </c>
      <c r="B254" s="156">
        <v>78</v>
      </c>
      <c r="C254" s="157" t="s">
        <v>1034</v>
      </c>
      <c r="D254" s="157" t="s">
        <v>918</v>
      </c>
      <c r="E254" s="153" t="s">
        <v>1035</v>
      </c>
      <c r="F254" s="156">
        <v>0</v>
      </c>
      <c r="G254" s="156">
        <v>0</v>
      </c>
    </row>
    <row r="255" spans="1:7">
      <c r="A255" s="156">
        <v>152</v>
      </c>
      <c r="B255" s="156">
        <v>78</v>
      </c>
      <c r="C255" s="157" t="s">
        <v>1036</v>
      </c>
      <c r="D255" s="157" t="s">
        <v>921</v>
      </c>
      <c r="E255" s="153" t="s">
        <v>1037</v>
      </c>
      <c r="F255" s="156">
        <v>0</v>
      </c>
      <c r="G255" s="156">
        <v>0</v>
      </c>
    </row>
    <row r="256" spans="1:7">
      <c r="A256" s="156">
        <v>153</v>
      </c>
      <c r="B256" s="156">
        <v>78</v>
      </c>
      <c r="C256" s="157" t="s">
        <v>1038</v>
      </c>
      <c r="D256" s="157" t="s">
        <v>924</v>
      </c>
      <c r="E256" s="153" t="s">
        <v>1039</v>
      </c>
      <c r="F256" s="156">
        <v>0</v>
      </c>
      <c r="G256" s="156">
        <v>0</v>
      </c>
    </row>
    <row r="257" spans="1:7">
      <c r="A257" s="156">
        <v>154</v>
      </c>
      <c r="B257" s="156">
        <v>78</v>
      </c>
      <c r="C257" s="157" t="s">
        <v>1040</v>
      </c>
      <c r="D257" s="157" t="s">
        <v>927</v>
      </c>
      <c r="E257" s="153" t="s">
        <v>1041</v>
      </c>
      <c r="F257" s="156">
        <v>0</v>
      </c>
      <c r="G257" s="156">
        <v>0</v>
      </c>
    </row>
    <row r="258" spans="1:7">
      <c r="A258" s="156">
        <v>155</v>
      </c>
      <c r="B258" s="156">
        <v>78</v>
      </c>
      <c r="C258" s="157" t="s">
        <v>1042</v>
      </c>
      <c r="D258" s="157" t="s">
        <v>930</v>
      </c>
      <c r="E258" s="153" t="s">
        <v>1043</v>
      </c>
      <c r="F258" s="156">
        <v>0</v>
      </c>
      <c r="G258" s="156">
        <v>0</v>
      </c>
    </row>
    <row r="259" spans="1:7">
      <c r="A259" s="156">
        <v>156</v>
      </c>
      <c r="B259" s="156">
        <v>78</v>
      </c>
      <c r="C259" s="157" t="s">
        <v>1044</v>
      </c>
      <c r="D259" s="157" t="s">
        <v>912</v>
      </c>
      <c r="E259" s="153" t="s">
        <v>1045</v>
      </c>
      <c r="F259" s="156">
        <v>0</v>
      </c>
      <c r="G259" s="156">
        <v>0</v>
      </c>
    </row>
    <row r="260" spans="1:7">
      <c r="A260" s="156">
        <v>157</v>
      </c>
      <c r="B260" s="156">
        <v>78</v>
      </c>
      <c r="C260" s="157" t="s">
        <v>1046</v>
      </c>
      <c r="D260" s="157" t="s">
        <v>915</v>
      </c>
      <c r="E260" s="153" t="s">
        <v>1047</v>
      </c>
      <c r="F260" s="156">
        <v>0</v>
      </c>
      <c r="G260" s="156">
        <v>0</v>
      </c>
    </row>
    <row r="261" spans="1:7">
      <c r="A261" s="156">
        <v>158</v>
      </c>
      <c r="B261" s="156">
        <v>78</v>
      </c>
      <c r="C261" s="157" t="s">
        <v>1048</v>
      </c>
      <c r="D261" s="157" t="s">
        <v>918</v>
      </c>
      <c r="E261" s="153" t="s">
        <v>1049</v>
      </c>
      <c r="F261" s="156">
        <v>0</v>
      </c>
      <c r="G261" s="156">
        <v>0</v>
      </c>
    </row>
    <row r="262" spans="1:7">
      <c r="A262" s="156">
        <v>159</v>
      </c>
      <c r="B262" s="156">
        <v>78</v>
      </c>
      <c r="C262" s="157" t="s">
        <v>1050</v>
      </c>
      <c r="D262" s="157" t="s">
        <v>921</v>
      </c>
      <c r="E262" s="153" t="s">
        <v>1051</v>
      </c>
      <c r="F262" s="156">
        <v>0</v>
      </c>
      <c r="G262" s="156">
        <v>0</v>
      </c>
    </row>
    <row r="263" spans="1:7">
      <c r="A263" s="156">
        <v>160</v>
      </c>
      <c r="B263" s="156">
        <v>78</v>
      </c>
      <c r="C263" s="157" t="s">
        <v>1052</v>
      </c>
      <c r="D263" s="157" t="s">
        <v>924</v>
      </c>
      <c r="E263" s="153" t="s">
        <v>1053</v>
      </c>
      <c r="F263" s="156">
        <v>0</v>
      </c>
      <c r="G263" s="156">
        <v>0</v>
      </c>
    </row>
    <row r="264" spans="1:7">
      <c r="A264" s="156">
        <v>161</v>
      </c>
      <c r="B264" s="156">
        <v>78</v>
      </c>
      <c r="C264" s="157" t="s">
        <v>1054</v>
      </c>
      <c r="D264" s="157" t="s">
        <v>927</v>
      </c>
      <c r="E264" s="153" t="s">
        <v>1055</v>
      </c>
      <c r="F264" s="156">
        <v>0</v>
      </c>
      <c r="G264" s="156">
        <v>0</v>
      </c>
    </row>
    <row r="265" spans="1:7">
      <c r="A265" s="156">
        <v>162</v>
      </c>
      <c r="B265" s="156">
        <v>78</v>
      </c>
      <c r="C265" s="157" t="s">
        <v>1056</v>
      </c>
      <c r="D265" s="157" t="s">
        <v>930</v>
      </c>
      <c r="E265" s="153" t="s">
        <v>1057</v>
      </c>
      <c r="F265" s="156">
        <v>0</v>
      </c>
      <c r="G265" s="156">
        <v>0</v>
      </c>
    </row>
    <row r="266" spans="1:7">
      <c r="A266" s="156">
        <v>163</v>
      </c>
      <c r="B266" s="156">
        <v>78</v>
      </c>
      <c r="C266" s="157" t="s">
        <v>1058</v>
      </c>
      <c r="D266" s="157" t="s">
        <v>912</v>
      </c>
      <c r="E266" s="153" t="s">
        <v>1059</v>
      </c>
      <c r="F266" s="156">
        <v>0</v>
      </c>
      <c r="G266" s="156">
        <v>0</v>
      </c>
    </row>
    <row r="267" spans="1:7">
      <c r="A267" s="156">
        <v>164</v>
      </c>
      <c r="B267" s="156">
        <v>78</v>
      </c>
      <c r="C267" s="157" t="s">
        <v>1060</v>
      </c>
      <c r="D267" s="157" t="s">
        <v>915</v>
      </c>
      <c r="E267" s="153" t="s">
        <v>1061</v>
      </c>
      <c r="F267" s="156">
        <v>0</v>
      </c>
      <c r="G267" s="156">
        <v>0</v>
      </c>
    </row>
    <row r="268" spans="1:7">
      <c r="A268" s="156">
        <v>165</v>
      </c>
      <c r="B268" s="156">
        <v>78</v>
      </c>
      <c r="C268" s="157" t="s">
        <v>1062</v>
      </c>
      <c r="D268" s="157" t="s">
        <v>918</v>
      </c>
      <c r="E268" s="153" t="s">
        <v>1063</v>
      </c>
      <c r="F268" s="156">
        <v>0</v>
      </c>
      <c r="G268" s="156">
        <v>0</v>
      </c>
    </row>
    <row r="269" spans="1:7">
      <c r="A269" s="156">
        <v>166</v>
      </c>
      <c r="B269" s="156">
        <v>78</v>
      </c>
      <c r="C269" s="157" t="s">
        <v>1064</v>
      </c>
      <c r="D269" s="157" t="s">
        <v>921</v>
      </c>
      <c r="E269" s="153" t="s">
        <v>1065</v>
      </c>
      <c r="F269" s="156">
        <v>0</v>
      </c>
      <c r="G269" s="156">
        <v>0</v>
      </c>
    </row>
    <row r="270" spans="1:7">
      <c r="A270" s="156">
        <v>167</v>
      </c>
      <c r="B270" s="156">
        <v>78</v>
      </c>
      <c r="C270" s="157" t="s">
        <v>1066</v>
      </c>
      <c r="D270" s="157" t="s">
        <v>924</v>
      </c>
      <c r="E270" s="153" t="s">
        <v>1067</v>
      </c>
      <c r="F270" s="156">
        <v>0</v>
      </c>
      <c r="G270" s="156">
        <v>0</v>
      </c>
    </row>
    <row r="271" spans="1:7">
      <c r="A271" s="156">
        <v>168</v>
      </c>
      <c r="B271" s="156">
        <v>78</v>
      </c>
      <c r="C271" s="157" t="s">
        <v>1068</v>
      </c>
      <c r="D271" s="157" t="s">
        <v>927</v>
      </c>
      <c r="E271" s="153" t="s">
        <v>1069</v>
      </c>
      <c r="F271" s="156">
        <v>0</v>
      </c>
      <c r="G271" s="156">
        <v>0</v>
      </c>
    </row>
    <row r="272" spans="1:7">
      <c r="A272" s="156">
        <v>169</v>
      </c>
      <c r="B272" s="156">
        <v>78</v>
      </c>
      <c r="C272" s="157" t="s">
        <v>1070</v>
      </c>
      <c r="D272" s="157" t="s">
        <v>930</v>
      </c>
      <c r="E272" s="153" t="s">
        <v>1071</v>
      </c>
      <c r="F272" s="156">
        <v>0</v>
      </c>
      <c r="G272" s="156">
        <v>0</v>
      </c>
    </row>
    <row r="273" spans="1:7">
      <c r="A273" s="156">
        <v>170</v>
      </c>
      <c r="B273" s="156">
        <v>78</v>
      </c>
      <c r="C273" s="157" t="s">
        <v>1072</v>
      </c>
      <c r="D273" s="157" t="s">
        <v>912</v>
      </c>
      <c r="E273" s="153" t="s">
        <v>1073</v>
      </c>
      <c r="F273" s="156">
        <v>0</v>
      </c>
      <c r="G273" s="156">
        <v>0</v>
      </c>
    </row>
    <row r="274" spans="1:7">
      <c r="A274" s="156">
        <v>171</v>
      </c>
      <c r="B274" s="156">
        <v>78</v>
      </c>
      <c r="C274" s="157" t="s">
        <v>1074</v>
      </c>
      <c r="D274" s="157" t="s">
        <v>915</v>
      </c>
      <c r="E274" s="153" t="s">
        <v>1075</v>
      </c>
      <c r="F274" s="156">
        <v>0</v>
      </c>
      <c r="G274" s="156">
        <v>0</v>
      </c>
    </row>
    <row r="275" spans="1:7">
      <c r="A275" s="156">
        <v>172</v>
      </c>
      <c r="B275" s="156">
        <v>78</v>
      </c>
      <c r="C275" s="157" t="s">
        <v>1076</v>
      </c>
      <c r="D275" s="157" t="s">
        <v>918</v>
      </c>
      <c r="E275" s="153" t="s">
        <v>1077</v>
      </c>
      <c r="F275" s="156">
        <v>0</v>
      </c>
      <c r="G275" s="156">
        <v>0</v>
      </c>
    </row>
    <row r="276" spans="1:7">
      <c r="A276" s="156">
        <v>173</v>
      </c>
      <c r="B276" s="156">
        <v>78</v>
      </c>
      <c r="C276" s="157" t="s">
        <v>1078</v>
      </c>
      <c r="D276" s="157" t="s">
        <v>921</v>
      </c>
      <c r="E276" s="153" t="s">
        <v>1079</v>
      </c>
      <c r="F276" s="156">
        <v>0</v>
      </c>
      <c r="G276" s="156">
        <v>0</v>
      </c>
    </row>
    <row r="277" spans="1:7">
      <c r="A277" s="156">
        <v>174</v>
      </c>
      <c r="B277" s="156">
        <v>78</v>
      </c>
      <c r="C277" s="157" t="s">
        <v>1080</v>
      </c>
      <c r="D277" s="157" t="s">
        <v>924</v>
      </c>
      <c r="E277" s="153" t="s">
        <v>1081</v>
      </c>
      <c r="F277" s="156">
        <v>0</v>
      </c>
      <c r="G277" s="156">
        <v>0</v>
      </c>
    </row>
    <row r="278" spans="1:7">
      <c r="A278" s="156">
        <v>175</v>
      </c>
      <c r="B278" s="156">
        <v>78</v>
      </c>
      <c r="C278" s="157" t="s">
        <v>1082</v>
      </c>
      <c r="D278" s="157" t="s">
        <v>927</v>
      </c>
      <c r="E278" s="153" t="s">
        <v>1083</v>
      </c>
      <c r="F278" s="156">
        <v>0</v>
      </c>
      <c r="G278" s="156">
        <v>0</v>
      </c>
    </row>
    <row r="279" spans="1:7">
      <c r="A279" s="156">
        <v>176</v>
      </c>
      <c r="B279" s="156">
        <v>78</v>
      </c>
      <c r="C279" s="157" t="s">
        <v>1084</v>
      </c>
      <c r="D279" s="157" t="s">
        <v>930</v>
      </c>
      <c r="E279" s="153" t="s">
        <v>1085</v>
      </c>
      <c r="F279" s="156">
        <v>0</v>
      </c>
      <c r="G279" s="156">
        <v>0</v>
      </c>
    </row>
    <row r="280" spans="1:7">
      <c r="A280" s="156">
        <v>177</v>
      </c>
      <c r="B280" s="156">
        <v>78</v>
      </c>
      <c r="C280" s="157" t="s">
        <v>1086</v>
      </c>
      <c r="D280" s="157" t="s">
        <v>912</v>
      </c>
      <c r="E280" s="153" t="s">
        <v>1087</v>
      </c>
      <c r="F280" s="156">
        <v>0</v>
      </c>
      <c r="G280" s="156">
        <v>0</v>
      </c>
    </row>
    <row r="281" spans="1:7">
      <c r="A281" s="156">
        <v>178</v>
      </c>
      <c r="B281" s="156">
        <v>78</v>
      </c>
      <c r="C281" s="157" t="s">
        <v>1088</v>
      </c>
      <c r="D281" s="157" t="s">
        <v>915</v>
      </c>
      <c r="E281" s="153" t="s">
        <v>1089</v>
      </c>
      <c r="F281" s="156">
        <v>0</v>
      </c>
      <c r="G281" s="156">
        <v>0</v>
      </c>
    </row>
    <row r="282" spans="1:7">
      <c r="A282" s="156">
        <v>179</v>
      </c>
      <c r="B282" s="156">
        <v>78</v>
      </c>
      <c r="C282" s="157" t="s">
        <v>1090</v>
      </c>
      <c r="D282" s="157" t="s">
        <v>918</v>
      </c>
      <c r="E282" s="153" t="s">
        <v>1091</v>
      </c>
      <c r="F282" s="156">
        <v>0</v>
      </c>
      <c r="G282" s="156">
        <v>0</v>
      </c>
    </row>
    <row r="283" spans="1:7">
      <c r="A283" s="156">
        <v>180</v>
      </c>
      <c r="B283" s="156">
        <v>78</v>
      </c>
      <c r="C283" s="157" t="s">
        <v>1092</v>
      </c>
      <c r="D283" s="157" t="s">
        <v>921</v>
      </c>
      <c r="E283" s="153" t="s">
        <v>1093</v>
      </c>
      <c r="F283" s="156">
        <v>0</v>
      </c>
      <c r="G283" s="156">
        <v>0</v>
      </c>
    </row>
    <row r="284" spans="1:7">
      <c r="A284" s="156">
        <v>181</v>
      </c>
      <c r="B284" s="156">
        <v>78</v>
      </c>
      <c r="C284" s="157" t="s">
        <v>1094</v>
      </c>
      <c r="D284" s="157" t="s">
        <v>924</v>
      </c>
      <c r="E284" s="153" t="s">
        <v>1095</v>
      </c>
      <c r="F284" s="156">
        <v>0</v>
      </c>
      <c r="G284" s="156">
        <v>0</v>
      </c>
    </row>
    <row r="285" spans="1:7">
      <c r="A285" s="156">
        <v>182</v>
      </c>
      <c r="B285" s="156">
        <v>78</v>
      </c>
      <c r="C285" s="157" t="s">
        <v>1096</v>
      </c>
      <c r="D285" s="157" t="s">
        <v>927</v>
      </c>
      <c r="E285" s="153" t="s">
        <v>1097</v>
      </c>
      <c r="F285" s="156">
        <v>0</v>
      </c>
      <c r="G285" s="156">
        <v>0</v>
      </c>
    </row>
    <row r="286" spans="1:7">
      <c r="A286" s="156">
        <v>183</v>
      </c>
      <c r="B286" s="156">
        <v>78</v>
      </c>
      <c r="C286" s="157" t="s">
        <v>1098</v>
      </c>
      <c r="D286" s="157" t="s">
        <v>930</v>
      </c>
      <c r="E286" s="153" t="s">
        <v>1099</v>
      </c>
      <c r="F286" s="156">
        <v>0</v>
      </c>
      <c r="G286" s="156">
        <v>0</v>
      </c>
    </row>
    <row r="287" spans="1:7">
      <c r="A287" s="156">
        <v>184</v>
      </c>
      <c r="B287" s="156">
        <v>78</v>
      </c>
      <c r="C287" s="157" t="s">
        <v>1100</v>
      </c>
      <c r="D287" s="157" t="s">
        <v>912</v>
      </c>
      <c r="E287" s="153" t="s">
        <v>1101</v>
      </c>
      <c r="F287" s="156">
        <v>0</v>
      </c>
      <c r="G287" s="156">
        <v>0</v>
      </c>
    </row>
    <row r="288" spans="1:7">
      <c r="A288" s="156">
        <v>185</v>
      </c>
      <c r="B288" s="156">
        <v>78</v>
      </c>
      <c r="C288" s="157" t="s">
        <v>1102</v>
      </c>
      <c r="D288" s="157" t="s">
        <v>915</v>
      </c>
      <c r="E288" s="153" t="s">
        <v>1103</v>
      </c>
      <c r="F288" s="156">
        <v>0</v>
      </c>
      <c r="G288" s="156">
        <v>0</v>
      </c>
    </row>
    <row r="289" spans="1:7">
      <c r="A289" s="156">
        <v>186</v>
      </c>
      <c r="B289" s="156">
        <v>78</v>
      </c>
      <c r="C289" s="157" t="s">
        <v>1104</v>
      </c>
      <c r="D289" s="157" t="s">
        <v>918</v>
      </c>
      <c r="E289" s="153" t="s">
        <v>1105</v>
      </c>
      <c r="F289" s="156">
        <v>0</v>
      </c>
      <c r="G289" s="156">
        <v>0</v>
      </c>
    </row>
    <row r="290" spans="1:7">
      <c r="A290" s="156">
        <v>187</v>
      </c>
      <c r="B290" s="156">
        <v>78</v>
      </c>
      <c r="C290" s="157" t="s">
        <v>1106</v>
      </c>
      <c r="D290" s="157" t="s">
        <v>921</v>
      </c>
      <c r="E290" s="153" t="s">
        <v>1107</v>
      </c>
      <c r="F290" s="156">
        <v>0</v>
      </c>
      <c r="G290" s="156">
        <v>0</v>
      </c>
    </row>
    <row r="291" spans="1:7">
      <c r="A291" s="156">
        <v>188</v>
      </c>
      <c r="B291" s="156">
        <v>78</v>
      </c>
      <c r="C291" s="157" t="s">
        <v>1108</v>
      </c>
      <c r="D291" s="157" t="s">
        <v>924</v>
      </c>
      <c r="E291" s="153" t="s">
        <v>1109</v>
      </c>
      <c r="F291" s="156">
        <v>0</v>
      </c>
      <c r="G291" s="156">
        <v>0</v>
      </c>
    </row>
    <row r="292" spans="1:7">
      <c r="A292" s="156">
        <v>189</v>
      </c>
      <c r="B292" s="156">
        <v>78</v>
      </c>
      <c r="C292" s="157" t="s">
        <v>1110</v>
      </c>
      <c r="D292" s="157" t="s">
        <v>927</v>
      </c>
      <c r="E292" s="153" t="s">
        <v>1111</v>
      </c>
      <c r="F292" s="156">
        <v>0</v>
      </c>
      <c r="G292" s="156">
        <v>0</v>
      </c>
    </row>
    <row r="293" spans="1:7">
      <c r="A293" s="156">
        <v>190</v>
      </c>
      <c r="B293" s="156">
        <v>78</v>
      </c>
      <c r="C293" s="157" t="s">
        <v>1112</v>
      </c>
      <c r="D293" s="157" t="s">
        <v>930</v>
      </c>
      <c r="E293" s="153" t="s">
        <v>1113</v>
      </c>
      <c r="F293" s="156">
        <v>0</v>
      </c>
      <c r="G293" s="156">
        <v>0</v>
      </c>
    </row>
    <row r="294" spans="1:7">
      <c r="A294" s="156">
        <v>191</v>
      </c>
      <c r="B294" s="156">
        <v>78</v>
      </c>
      <c r="C294" s="157" t="s">
        <v>1114</v>
      </c>
      <c r="D294" s="157" t="s">
        <v>912</v>
      </c>
      <c r="E294" s="153" t="s">
        <v>1115</v>
      </c>
      <c r="F294" s="156">
        <v>0</v>
      </c>
      <c r="G294" s="156">
        <v>0</v>
      </c>
    </row>
    <row r="295" spans="1:7">
      <c r="A295" s="156">
        <v>192</v>
      </c>
      <c r="B295" s="156">
        <v>78</v>
      </c>
      <c r="C295" s="157" t="s">
        <v>1116</v>
      </c>
      <c r="D295" s="157" t="s">
        <v>915</v>
      </c>
      <c r="E295" s="153" t="s">
        <v>1117</v>
      </c>
      <c r="F295" s="156">
        <v>0</v>
      </c>
      <c r="G295" s="156">
        <v>0</v>
      </c>
    </row>
    <row r="296" spans="1:7">
      <c r="A296" s="156">
        <v>193</v>
      </c>
      <c r="B296" s="156">
        <v>78</v>
      </c>
      <c r="C296" s="157" t="s">
        <v>1118</v>
      </c>
      <c r="D296" s="157" t="s">
        <v>918</v>
      </c>
      <c r="E296" s="153" t="s">
        <v>1119</v>
      </c>
      <c r="F296" s="156">
        <v>0</v>
      </c>
      <c r="G296" s="156">
        <v>0</v>
      </c>
    </row>
    <row r="297" spans="1:7">
      <c r="A297" s="156">
        <v>194</v>
      </c>
      <c r="B297" s="156">
        <v>78</v>
      </c>
      <c r="C297" s="157" t="s">
        <v>1120</v>
      </c>
      <c r="D297" s="157" t="s">
        <v>921</v>
      </c>
      <c r="E297" s="153" t="s">
        <v>1121</v>
      </c>
      <c r="F297" s="156">
        <v>0</v>
      </c>
      <c r="G297" s="156">
        <v>0</v>
      </c>
    </row>
    <row r="298" spans="1:7">
      <c r="A298" s="156">
        <v>195</v>
      </c>
      <c r="B298" s="156">
        <v>78</v>
      </c>
      <c r="C298" s="157" t="s">
        <v>1122</v>
      </c>
      <c r="D298" s="157" t="s">
        <v>924</v>
      </c>
      <c r="E298" s="153" t="s">
        <v>1123</v>
      </c>
      <c r="F298" s="156">
        <v>0</v>
      </c>
      <c r="G298" s="156">
        <v>0</v>
      </c>
    </row>
    <row r="299" spans="1:7">
      <c r="A299" s="156">
        <v>196</v>
      </c>
      <c r="B299" s="156">
        <v>78</v>
      </c>
      <c r="C299" s="157" t="s">
        <v>1124</v>
      </c>
      <c r="D299" s="157" t="s">
        <v>927</v>
      </c>
      <c r="E299" s="153" t="s">
        <v>1125</v>
      </c>
      <c r="F299" s="156">
        <v>0</v>
      </c>
      <c r="G299" s="156">
        <v>0</v>
      </c>
    </row>
    <row r="300" spans="1:7">
      <c r="A300" s="156">
        <v>197</v>
      </c>
      <c r="B300" s="156">
        <v>78</v>
      </c>
      <c r="C300" s="157" t="s">
        <v>1126</v>
      </c>
      <c r="D300" s="157" t="s">
        <v>930</v>
      </c>
      <c r="E300" s="153" t="s">
        <v>1127</v>
      </c>
      <c r="F300" s="156">
        <v>0</v>
      </c>
      <c r="G300" s="156">
        <v>0</v>
      </c>
    </row>
    <row r="301" spans="1:7">
      <c r="A301" s="156">
        <v>198</v>
      </c>
      <c r="B301" s="156">
        <v>78</v>
      </c>
      <c r="C301" s="157" t="s">
        <v>1128</v>
      </c>
      <c r="D301" s="157" t="s">
        <v>912</v>
      </c>
      <c r="E301" s="153" t="s">
        <v>1129</v>
      </c>
      <c r="F301" s="156">
        <v>0</v>
      </c>
      <c r="G301" s="156">
        <v>0</v>
      </c>
    </row>
    <row r="302" spans="1:7">
      <c r="A302" s="156">
        <v>199</v>
      </c>
      <c r="B302" s="156">
        <v>78</v>
      </c>
      <c r="C302" s="157" t="s">
        <v>1130</v>
      </c>
      <c r="D302" s="157" t="s">
        <v>915</v>
      </c>
      <c r="E302" s="153" t="s">
        <v>1131</v>
      </c>
      <c r="F302" s="156">
        <v>0</v>
      </c>
      <c r="G302" s="156">
        <v>0</v>
      </c>
    </row>
    <row r="303" spans="1:7">
      <c r="A303" s="156">
        <v>200</v>
      </c>
      <c r="B303" s="156">
        <v>78</v>
      </c>
      <c r="C303" s="157" t="s">
        <v>1132</v>
      </c>
      <c r="D303" s="157" t="s">
        <v>918</v>
      </c>
      <c r="E303" s="153" t="s">
        <v>1133</v>
      </c>
      <c r="F303" s="156">
        <v>0</v>
      </c>
      <c r="G303" s="156">
        <v>0</v>
      </c>
    </row>
    <row r="304" spans="1:7">
      <c r="A304" s="156">
        <v>201</v>
      </c>
      <c r="B304" s="156">
        <v>78</v>
      </c>
      <c r="C304" s="157" t="s">
        <v>1134</v>
      </c>
      <c r="D304" s="157" t="s">
        <v>921</v>
      </c>
      <c r="E304" s="153" t="s">
        <v>1135</v>
      </c>
      <c r="F304" s="156">
        <v>0</v>
      </c>
      <c r="G304" s="156">
        <v>0</v>
      </c>
    </row>
    <row r="305" spans="1:7">
      <c r="A305" s="156">
        <v>202</v>
      </c>
      <c r="B305" s="156">
        <v>78</v>
      </c>
      <c r="C305" s="157" t="s">
        <v>1136</v>
      </c>
      <c r="D305" s="157" t="s">
        <v>924</v>
      </c>
      <c r="E305" s="153" t="s">
        <v>1137</v>
      </c>
      <c r="F305" s="156">
        <v>0</v>
      </c>
      <c r="G305" s="156">
        <v>0</v>
      </c>
    </row>
    <row r="306" spans="1:7">
      <c r="A306" s="156">
        <v>203</v>
      </c>
      <c r="B306" s="156">
        <v>78</v>
      </c>
      <c r="C306" s="157" t="s">
        <v>1138</v>
      </c>
      <c r="D306" s="157" t="s">
        <v>927</v>
      </c>
      <c r="E306" s="153" t="s">
        <v>1139</v>
      </c>
      <c r="F306" s="156">
        <v>0</v>
      </c>
      <c r="G306" s="156">
        <v>0</v>
      </c>
    </row>
    <row r="307" spans="1:7">
      <c r="A307" s="156">
        <v>204</v>
      </c>
      <c r="B307" s="156">
        <v>78</v>
      </c>
      <c r="C307" s="157" t="s">
        <v>1140</v>
      </c>
      <c r="D307" s="157" t="s">
        <v>930</v>
      </c>
      <c r="E307" s="153" t="s">
        <v>1141</v>
      </c>
      <c r="F307" s="156">
        <v>0</v>
      </c>
      <c r="G307" s="156">
        <v>0</v>
      </c>
    </row>
    <row r="308" spans="1:7">
      <c r="A308" s="156">
        <v>200</v>
      </c>
      <c r="B308" s="156">
        <v>59</v>
      </c>
      <c r="C308" s="157" t="s">
        <v>1142</v>
      </c>
      <c r="D308" s="157" t="s">
        <v>1142</v>
      </c>
      <c r="E308" s="153" t="s">
        <v>1143</v>
      </c>
      <c r="F308" s="156">
        <v>0</v>
      </c>
      <c r="G308" s="156">
        <v>0</v>
      </c>
    </row>
    <row r="309" spans="1:7">
      <c r="A309" s="156">
        <v>201</v>
      </c>
      <c r="B309" s="156">
        <v>59</v>
      </c>
      <c r="C309" s="157" t="s">
        <v>1144</v>
      </c>
      <c r="D309" s="157" t="s">
        <v>1144</v>
      </c>
      <c r="E309" s="153" t="s">
        <v>1145</v>
      </c>
      <c r="F309" s="156">
        <v>0</v>
      </c>
      <c r="G309" s="156">
        <v>0</v>
      </c>
    </row>
    <row r="310" spans="1:7">
      <c r="A310" s="156">
        <v>202</v>
      </c>
      <c r="B310" s="156">
        <v>59</v>
      </c>
      <c r="C310" s="157" t="s">
        <v>1146</v>
      </c>
      <c r="D310" s="157" t="s">
        <v>1146</v>
      </c>
      <c r="E310" s="153" t="s">
        <v>1147</v>
      </c>
      <c r="F310" s="156">
        <v>0</v>
      </c>
      <c r="G310" s="156">
        <v>0</v>
      </c>
    </row>
    <row r="311" spans="1:7">
      <c r="A311" s="156">
        <v>203</v>
      </c>
      <c r="B311" s="156">
        <v>59</v>
      </c>
      <c r="C311" s="157" t="s">
        <v>1148</v>
      </c>
      <c r="D311" s="157" t="s">
        <v>1148</v>
      </c>
      <c r="E311" s="153" t="s">
        <v>1149</v>
      </c>
      <c r="F311" s="156">
        <v>0</v>
      </c>
      <c r="G311" s="156">
        <v>0</v>
      </c>
    </row>
    <row r="312" spans="1:7">
      <c r="A312" s="156">
        <v>210</v>
      </c>
      <c r="B312" s="156">
        <v>59</v>
      </c>
      <c r="C312" s="157" t="s">
        <v>1150</v>
      </c>
      <c r="D312" s="157" t="s">
        <v>733</v>
      </c>
      <c r="E312" s="153" t="s">
        <v>1151</v>
      </c>
      <c r="F312" s="156">
        <v>0</v>
      </c>
      <c r="G312" s="156">
        <v>0</v>
      </c>
    </row>
    <row r="313" spans="1:7">
      <c r="A313" s="156">
        <v>211</v>
      </c>
      <c r="B313" s="156">
        <v>59</v>
      </c>
      <c r="C313" s="157" t="s">
        <v>1152</v>
      </c>
      <c r="D313" s="157" t="s">
        <v>733</v>
      </c>
      <c r="E313" s="153" t="s">
        <v>1153</v>
      </c>
      <c r="F313" s="156">
        <v>0</v>
      </c>
      <c r="G313" s="156">
        <v>0</v>
      </c>
    </row>
    <row r="314" spans="1:7">
      <c r="A314" s="156">
        <v>212</v>
      </c>
      <c r="B314" s="156">
        <v>59</v>
      </c>
      <c r="C314" s="157" t="s">
        <v>1154</v>
      </c>
      <c r="D314" s="157" t="s">
        <v>733</v>
      </c>
      <c r="E314" s="153" t="s">
        <v>1155</v>
      </c>
      <c r="F314" s="156">
        <v>0</v>
      </c>
      <c r="G314" s="156">
        <v>0</v>
      </c>
    </row>
    <row r="315" spans="1:7">
      <c r="A315" s="156">
        <v>56</v>
      </c>
      <c r="B315" s="156">
        <v>146</v>
      </c>
      <c r="C315" s="157" t="s">
        <v>1156</v>
      </c>
      <c r="D315" s="157" t="s">
        <v>733</v>
      </c>
      <c r="E315" s="153" t="s">
        <v>1157</v>
      </c>
      <c r="F315" s="156">
        <v>66</v>
      </c>
      <c r="G315" s="156">
        <v>1</v>
      </c>
    </row>
    <row r="316" spans="1:7">
      <c r="A316" s="156">
        <v>57</v>
      </c>
      <c r="B316" s="156">
        <v>146</v>
      </c>
      <c r="C316" s="157" t="s">
        <v>1158</v>
      </c>
      <c r="D316" s="157" t="s">
        <v>733</v>
      </c>
      <c r="E316" s="153" t="s">
        <v>1159</v>
      </c>
      <c r="F316" s="156">
        <v>66</v>
      </c>
      <c r="G316" s="156">
        <v>1</v>
      </c>
    </row>
    <row r="317" spans="1:7">
      <c r="A317" s="156">
        <v>58</v>
      </c>
      <c r="B317" s="156">
        <v>146</v>
      </c>
      <c r="C317" s="157" t="s">
        <v>1160</v>
      </c>
      <c r="D317" s="157" t="s">
        <v>733</v>
      </c>
      <c r="E317" s="153" t="s">
        <v>1161</v>
      </c>
      <c r="F317" s="156">
        <v>66</v>
      </c>
      <c r="G317" s="156">
        <v>1</v>
      </c>
    </row>
    <row r="318" spans="1:7">
      <c r="A318" s="156">
        <v>59</v>
      </c>
      <c r="B318" s="156">
        <v>146</v>
      </c>
      <c r="C318" s="157" t="s">
        <v>1162</v>
      </c>
      <c r="D318" s="157" t="s">
        <v>733</v>
      </c>
      <c r="E318" s="153" t="s">
        <v>1163</v>
      </c>
      <c r="F318" s="156">
        <v>66</v>
      </c>
      <c r="G318" s="156">
        <v>1</v>
      </c>
    </row>
    <row r="319" spans="1:7">
      <c r="A319" s="156">
        <v>60</v>
      </c>
      <c r="B319" s="156">
        <v>146</v>
      </c>
      <c r="C319" s="157" t="s">
        <v>1164</v>
      </c>
      <c r="D319" s="157" t="s">
        <v>733</v>
      </c>
      <c r="E319" s="153" t="s">
        <v>1165</v>
      </c>
      <c r="F319" s="156">
        <v>66</v>
      </c>
      <c r="G319" s="156">
        <v>1</v>
      </c>
    </row>
    <row r="320" spans="1:7">
      <c r="A320" s="156">
        <v>61</v>
      </c>
      <c r="B320" s="156">
        <v>146</v>
      </c>
      <c r="C320" s="157" t="s">
        <v>1166</v>
      </c>
      <c r="D320" s="157" t="s">
        <v>733</v>
      </c>
      <c r="E320" s="153" t="s">
        <v>1167</v>
      </c>
      <c r="F320" s="156">
        <v>66</v>
      </c>
      <c r="G320" s="156">
        <v>1</v>
      </c>
    </row>
    <row r="321" spans="1:7">
      <c r="A321" s="156">
        <v>62</v>
      </c>
      <c r="B321" s="156">
        <v>146</v>
      </c>
      <c r="C321" s="157" t="s">
        <v>1168</v>
      </c>
      <c r="D321" s="157" t="s">
        <v>733</v>
      </c>
      <c r="E321" s="153" t="s">
        <v>1169</v>
      </c>
      <c r="F321" s="156">
        <v>66</v>
      </c>
      <c r="G321" s="156">
        <v>1</v>
      </c>
    </row>
    <row r="322" spans="1:7">
      <c r="A322" s="156">
        <v>213</v>
      </c>
      <c r="B322" s="156">
        <v>59</v>
      </c>
      <c r="C322" s="157" t="s">
        <v>1170</v>
      </c>
      <c r="D322" s="157" t="s">
        <v>733</v>
      </c>
      <c r="E322" s="153" t="s">
        <v>1171</v>
      </c>
      <c r="F322" s="156">
        <v>0</v>
      </c>
      <c r="G322" s="156">
        <v>0</v>
      </c>
    </row>
    <row r="323" spans="1:7">
      <c r="A323" s="156">
        <v>214</v>
      </c>
      <c r="B323" s="156">
        <v>59</v>
      </c>
      <c r="C323" s="157" t="s">
        <v>1172</v>
      </c>
      <c r="D323" s="157" t="s">
        <v>733</v>
      </c>
      <c r="E323" s="153" t="s">
        <v>1173</v>
      </c>
      <c r="F323" s="156">
        <v>0</v>
      </c>
      <c r="G323" s="156">
        <v>0</v>
      </c>
    </row>
    <row r="324" spans="1:7">
      <c r="A324" s="156">
        <v>215</v>
      </c>
      <c r="B324" s="156">
        <v>59</v>
      </c>
      <c r="C324" s="157" t="s">
        <v>1174</v>
      </c>
      <c r="D324" s="157" t="s">
        <v>733</v>
      </c>
      <c r="E324" s="153" t="s">
        <v>1175</v>
      </c>
      <c r="F324" s="156">
        <v>0</v>
      </c>
      <c r="G324" s="156">
        <v>0</v>
      </c>
    </row>
    <row r="325" spans="1:7">
      <c r="A325" s="156">
        <v>216</v>
      </c>
      <c r="B325" s="156">
        <v>59</v>
      </c>
      <c r="C325" s="157" t="s">
        <v>1176</v>
      </c>
      <c r="D325" s="157" t="s">
        <v>733</v>
      </c>
      <c r="E325" s="153" t="s">
        <v>1177</v>
      </c>
      <c r="F325" s="156">
        <v>0</v>
      </c>
      <c r="G325" s="156">
        <v>0</v>
      </c>
    </row>
    <row r="326" spans="1:7">
      <c r="A326" s="156">
        <v>217</v>
      </c>
      <c r="B326" s="156">
        <v>59</v>
      </c>
      <c r="C326" s="157" t="s">
        <v>1178</v>
      </c>
      <c r="D326" s="157" t="s">
        <v>733</v>
      </c>
      <c r="E326" s="153" t="s">
        <v>1179</v>
      </c>
      <c r="F326" s="156">
        <v>0</v>
      </c>
      <c r="G326" s="156">
        <v>0</v>
      </c>
    </row>
    <row r="327" spans="1:7">
      <c r="A327" s="156">
        <v>218</v>
      </c>
      <c r="B327" s="156">
        <v>59</v>
      </c>
      <c r="C327" s="157" t="s">
        <v>1180</v>
      </c>
      <c r="D327" s="157" t="s">
        <v>733</v>
      </c>
      <c r="E327" s="153" t="s">
        <v>1181</v>
      </c>
      <c r="F327" s="156">
        <v>0</v>
      </c>
      <c r="G327" s="156">
        <v>0</v>
      </c>
    </row>
    <row r="328" spans="1:7">
      <c r="A328" s="156">
        <v>251</v>
      </c>
      <c r="B328" s="156">
        <v>59</v>
      </c>
      <c r="C328" s="157" t="s">
        <v>1182</v>
      </c>
      <c r="D328" s="157" t="s">
        <v>733</v>
      </c>
      <c r="E328" s="153" t="s">
        <v>1183</v>
      </c>
      <c r="F328" s="156">
        <v>0</v>
      </c>
      <c r="G328" s="156">
        <v>0</v>
      </c>
    </row>
    <row r="329" spans="1:7">
      <c r="A329" s="156">
        <v>252</v>
      </c>
      <c r="B329" s="156">
        <v>59</v>
      </c>
      <c r="C329" s="157" t="s">
        <v>1184</v>
      </c>
      <c r="D329" s="157" t="s">
        <v>733</v>
      </c>
      <c r="E329" s="153" t="s">
        <v>1185</v>
      </c>
      <c r="F329" s="156">
        <v>0</v>
      </c>
      <c r="G329" s="156">
        <v>0</v>
      </c>
    </row>
    <row r="330" spans="1:7">
      <c r="A330" s="156">
        <v>253</v>
      </c>
      <c r="B330" s="156">
        <v>59</v>
      </c>
      <c r="C330" s="157" t="s">
        <v>1186</v>
      </c>
      <c r="D330" s="157" t="s">
        <v>733</v>
      </c>
      <c r="E330" s="153" t="s">
        <v>1187</v>
      </c>
      <c r="F330" s="156">
        <v>0</v>
      </c>
      <c r="G330" s="156">
        <v>0</v>
      </c>
    </row>
    <row r="331" spans="1:7">
      <c r="A331" s="156">
        <v>193</v>
      </c>
      <c r="B331" s="156">
        <v>59</v>
      </c>
      <c r="C331" s="157" t="s">
        <v>1188</v>
      </c>
      <c r="D331" s="157" t="s">
        <v>1189</v>
      </c>
      <c r="E331" s="153" t="s">
        <v>1190</v>
      </c>
      <c r="F331" s="156">
        <v>0</v>
      </c>
      <c r="G331" s="156">
        <v>0</v>
      </c>
    </row>
    <row r="332" spans="1:7">
      <c r="A332" s="156">
        <v>192</v>
      </c>
      <c r="B332" s="156">
        <v>59</v>
      </c>
      <c r="C332" s="157" t="s">
        <v>1191</v>
      </c>
      <c r="D332" s="157" t="s">
        <v>1189</v>
      </c>
      <c r="E332" s="153" t="s">
        <v>1192</v>
      </c>
      <c r="F332" s="156">
        <v>0</v>
      </c>
      <c r="G332" s="156">
        <v>0</v>
      </c>
    </row>
    <row r="333" spans="1:7">
      <c r="A333" s="156">
        <v>194</v>
      </c>
      <c r="B333" s="156">
        <v>59</v>
      </c>
      <c r="C333" s="157" t="s">
        <v>1193</v>
      </c>
      <c r="D333" s="157" t="s">
        <v>1189</v>
      </c>
      <c r="E333" s="153" t="s">
        <v>1194</v>
      </c>
      <c r="F333" s="156">
        <v>0</v>
      </c>
      <c r="G333" s="156">
        <v>0</v>
      </c>
    </row>
    <row r="334" spans="1:7">
      <c r="A334" s="156">
        <v>195</v>
      </c>
      <c r="B334" s="156">
        <v>59</v>
      </c>
      <c r="C334" s="157" t="s">
        <v>1195</v>
      </c>
      <c r="D334" s="157" t="s">
        <v>1189</v>
      </c>
      <c r="E334" s="153" t="s">
        <v>1196</v>
      </c>
      <c r="F334" s="156">
        <v>0</v>
      </c>
      <c r="G334" s="156">
        <v>0</v>
      </c>
    </row>
    <row r="335" spans="1:7">
      <c r="A335" s="156">
        <v>196</v>
      </c>
      <c r="B335" s="156">
        <v>59</v>
      </c>
      <c r="C335" s="157" t="s">
        <v>1197</v>
      </c>
      <c r="D335" s="157" t="s">
        <v>1189</v>
      </c>
      <c r="E335" s="153" t="s">
        <v>1198</v>
      </c>
      <c r="F335" s="156">
        <v>0</v>
      </c>
      <c r="G335" s="156">
        <v>0</v>
      </c>
    </row>
    <row r="336" spans="1:7">
      <c r="A336" s="156">
        <v>197</v>
      </c>
      <c r="B336" s="156">
        <v>59</v>
      </c>
      <c r="C336" s="157" t="s">
        <v>1199</v>
      </c>
      <c r="D336" s="157" t="s">
        <v>1189</v>
      </c>
      <c r="E336" s="153" t="s">
        <v>1200</v>
      </c>
      <c r="F336" s="156">
        <v>0</v>
      </c>
      <c r="G336" s="156">
        <v>0</v>
      </c>
    </row>
    <row r="337" spans="1:7">
      <c r="A337" s="156">
        <v>198</v>
      </c>
      <c r="B337" s="156">
        <v>59</v>
      </c>
      <c r="C337" s="157" t="s">
        <v>1201</v>
      </c>
      <c r="D337" s="157" t="s">
        <v>1189</v>
      </c>
      <c r="E337" s="153" t="s">
        <v>1202</v>
      </c>
      <c r="F337" s="156">
        <v>0</v>
      </c>
      <c r="G337" s="156">
        <v>0</v>
      </c>
    </row>
    <row r="338" spans="1:7">
      <c r="A338" s="156">
        <v>199</v>
      </c>
      <c r="B338" s="156">
        <v>59</v>
      </c>
      <c r="C338" s="157" t="s">
        <v>1203</v>
      </c>
      <c r="D338" s="157" t="s">
        <v>1189</v>
      </c>
      <c r="E338" s="153" t="s">
        <v>1204</v>
      </c>
      <c r="F338" s="156">
        <v>0</v>
      </c>
      <c r="G338" s="156">
        <v>0</v>
      </c>
    </row>
    <row r="339" spans="1:7">
      <c r="A339" s="156">
        <v>204</v>
      </c>
      <c r="B339" s="156">
        <v>59</v>
      </c>
      <c r="C339" s="157" t="s">
        <v>1205</v>
      </c>
      <c r="D339" s="157" t="s">
        <v>1189</v>
      </c>
      <c r="E339" s="153" t="s">
        <v>1206</v>
      </c>
      <c r="F339" s="156">
        <v>0</v>
      </c>
      <c r="G339" s="156">
        <v>0</v>
      </c>
    </row>
    <row r="340" spans="1:7">
      <c r="A340" s="156">
        <v>254</v>
      </c>
      <c r="B340" s="156">
        <v>59</v>
      </c>
      <c r="C340" s="23" t="s">
        <v>1207</v>
      </c>
      <c r="D340" s="157" t="s">
        <v>733</v>
      </c>
      <c r="E340" s="7" t="s">
        <v>1208</v>
      </c>
      <c r="F340" s="156">
        <v>0</v>
      </c>
      <c r="G340" s="156">
        <v>0</v>
      </c>
    </row>
    <row r="341" spans="1:7">
      <c r="A341" s="156">
        <v>384</v>
      </c>
      <c r="B341" s="156">
        <v>146</v>
      </c>
      <c r="C341" s="23" t="s">
        <v>1209</v>
      </c>
      <c r="D341" s="157" t="s">
        <v>733</v>
      </c>
      <c r="E341" s="7" t="s">
        <v>1210</v>
      </c>
      <c r="F341" s="156">
        <v>66</v>
      </c>
      <c r="G341" s="156">
        <v>1</v>
      </c>
    </row>
    <row r="342" spans="1:7">
      <c r="A342" s="156">
        <v>255</v>
      </c>
      <c r="B342" s="156">
        <v>59</v>
      </c>
      <c r="C342" s="23" t="s">
        <v>1211</v>
      </c>
      <c r="D342" s="157" t="s">
        <v>733</v>
      </c>
      <c r="E342" s="7" t="s">
        <v>1212</v>
      </c>
      <c r="F342" s="156">
        <v>0</v>
      </c>
      <c r="G342" s="156">
        <v>0</v>
      </c>
    </row>
    <row r="343" spans="1:7">
      <c r="A343" s="159" t="s">
        <v>1213</v>
      </c>
      <c r="B343" s="159">
        <v>56</v>
      </c>
      <c r="C343" s="160" t="s">
        <v>1214</v>
      </c>
      <c r="D343" s="160" t="s">
        <v>577</v>
      </c>
      <c r="E343" s="153" t="s">
        <v>498</v>
      </c>
      <c r="F343" s="156">
        <v>0</v>
      </c>
      <c r="G343" s="156">
        <v>0</v>
      </c>
    </row>
    <row r="344" spans="1:7">
      <c r="A344" s="159" t="s">
        <v>1215</v>
      </c>
      <c r="B344" s="159">
        <v>130</v>
      </c>
      <c r="C344" s="160" t="s">
        <v>1216</v>
      </c>
      <c r="D344" s="160" t="s">
        <v>577</v>
      </c>
      <c r="E344" s="153" t="s">
        <v>498</v>
      </c>
      <c r="F344" s="156">
        <v>0</v>
      </c>
      <c r="G344" s="156">
        <v>0</v>
      </c>
    </row>
  </sheetData>
  <conditionalFormatting sqref="C69">
    <cfRule type="duplicateValues" dxfId="326" priority="96"/>
  </conditionalFormatting>
  <conditionalFormatting sqref="C71 C75:C76 C78:C79 C81 C73">
    <cfRule type="duplicateValues" dxfId="325" priority="95"/>
  </conditionalFormatting>
  <conditionalFormatting sqref="C308 C311">
    <cfRule type="duplicateValues" dxfId="324" priority="94"/>
  </conditionalFormatting>
  <conditionalFormatting sqref="C309:C310">
    <cfRule type="duplicateValues" dxfId="323" priority="93"/>
  </conditionalFormatting>
  <conditionalFormatting sqref="C197">
    <cfRule type="duplicateValues" dxfId="322" priority="92"/>
  </conditionalFormatting>
  <conditionalFormatting sqref="C200">
    <cfRule type="duplicateValues" dxfId="321" priority="91"/>
  </conditionalFormatting>
  <conditionalFormatting sqref="C201:C202 C196 C198:C199">
    <cfRule type="duplicateValues" dxfId="320" priority="97"/>
  </conditionalFormatting>
  <conditionalFormatting sqref="C204">
    <cfRule type="duplicateValues" dxfId="319" priority="89"/>
  </conditionalFormatting>
  <conditionalFormatting sqref="C207">
    <cfRule type="duplicateValues" dxfId="318" priority="88"/>
  </conditionalFormatting>
  <conditionalFormatting sqref="C208:C209 C203 C205:C206">
    <cfRule type="duplicateValues" dxfId="317" priority="90"/>
  </conditionalFormatting>
  <conditionalFormatting sqref="C211">
    <cfRule type="duplicateValues" dxfId="316" priority="86"/>
  </conditionalFormatting>
  <conditionalFormatting sqref="C214">
    <cfRule type="duplicateValues" dxfId="315" priority="85"/>
  </conditionalFormatting>
  <conditionalFormatting sqref="C215:C216 C210 C212:C213">
    <cfRule type="duplicateValues" dxfId="314" priority="87"/>
  </conditionalFormatting>
  <conditionalFormatting sqref="C218">
    <cfRule type="duplicateValues" dxfId="313" priority="83"/>
  </conditionalFormatting>
  <conditionalFormatting sqref="C221">
    <cfRule type="duplicateValues" dxfId="312" priority="82"/>
  </conditionalFormatting>
  <conditionalFormatting sqref="C222:C223 C217 C219:C220">
    <cfRule type="duplicateValues" dxfId="311" priority="84"/>
  </conditionalFormatting>
  <conditionalFormatting sqref="C225">
    <cfRule type="duplicateValues" dxfId="310" priority="80"/>
  </conditionalFormatting>
  <conditionalFormatting sqref="C228">
    <cfRule type="duplicateValues" dxfId="309" priority="79"/>
  </conditionalFormatting>
  <conditionalFormatting sqref="C229:C230 C224 C226:C227">
    <cfRule type="duplicateValues" dxfId="308" priority="81"/>
  </conditionalFormatting>
  <conditionalFormatting sqref="C232">
    <cfRule type="duplicateValues" dxfId="307" priority="77"/>
  </conditionalFormatting>
  <conditionalFormatting sqref="C235">
    <cfRule type="duplicateValues" dxfId="306" priority="76"/>
  </conditionalFormatting>
  <conditionalFormatting sqref="C236:C237 C231 C233:C234">
    <cfRule type="duplicateValues" dxfId="305" priority="78"/>
  </conditionalFormatting>
  <conditionalFormatting sqref="C239">
    <cfRule type="duplicateValues" dxfId="304" priority="74"/>
  </conditionalFormatting>
  <conditionalFormatting sqref="C242">
    <cfRule type="duplicateValues" dxfId="303" priority="73"/>
  </conditionalFormatting>
  <conditionalFormatting sqref="C243:C244 C238 C240:C241">
    <cfRule type="duplicateValues" dxfId="302" priority="75"/>
  </conditionalFormatting>
  <conditionalFormatting sqref="C246">
    <cfRule type="duplicateValues" dxfId="301" priority="71"/>
  </conditionalFormatting>
  <conditionalFormatting sqref="C249">
    <cfRule type="duplicateValues" dxfId="300" priority="70"/>
  </conditionalFormatting>
  <conditionalFormatting sqref="C250:C251 C245 C247:C248">
    <cfRule type="duplicateValues" dxfId="299" priority="72"/>
  </conditionalFormatting>
  <conditionalFormatting sqref="C253">
    <cfRule type="duplicateValues" dxfId="298" priority="68"/>
  </conditionalFormatting>
  <conditionalFormatting sqref="C256">
    <cfRule type="duplicateValues" dxfId="297" priority="67"/>
  </conditionalFormatting>
  <conditionalFormatting sqref="C257:C258 C252 C254:C255">
    <cfRule type="duplicateValues" dxfId="296" priority="69"/>
  </conditionalFormatting>
  <conditionalFormatting sqref="C260">
    <cfRule type="duplicateValues" dxfId="295" priority="65"/>
  </conditionalFormatting>
  <conditionalFormatting sqref="C263">
    <cfRule type="duplicateValues" dxfId="294" priority="64"/>
  </conditionalFormatting>
  <conditionalFormatting sqref="C264:C265 C259 C261:C262">
    <cfRule type="duplicateValues" dxfId="293" priority="66"/>
  </conditionalFormatting>
  <conditionalFormatting sqref="C267">
    <cfRule type="duplicateValues" dxfId="292" priority="62"/>
  </conditionalFormatting>
  <conditionalFormatting sqref="C270">
    <cfRule type="duplicateValues" dxfId="291" priority="61"/>
  </conditionalFormatting>
  <conditionalFormatting sqref="C271:C272 C266 C268:C269">
    <cfRule type="duplicateValues" dxfId="290" priority="63"/>
  </conditionalFormatting>
  <conditionalFormatting sqref="C274">
    <cfRule type="duplicateValues" dxfId="289" priority="59"/>
  </conditionalFormatting>
  <conditionalFormatting sqref="C277">
    <cfRule type="duplicateValues" dxfId="288" priority="58"/>
  </conditionalFormatting>
  <conditionalFormatting sqref="C278:C279 C273 C275:C276">
    <cfRule type="duplicateValues" dxfId="287" priority="60"/>
  </conditionalFormatting>
  <conditionalFormatting sqref="C281">
    <cfRule type="duplicateValues" dxfId="286" priority="56"/>
  </conditionalFormatting>
  <conditionalFormatting sqref="C284">
    <cfRule type="duplicateValues" dxfId="285" priority="55"/>
  </conditionalFormatting>
  <conditionalFormatting sqref="C285:C286 C280 C282:C283">
    <cfRule type="duplicateValues" dxfId="284" priority="57"/>
  </conditionalFormatting>
  <conditionalFormatting sqref="C288">
    <cfRule type="duplicateValues" dxfId="283" priority="53"/>
  </conditionalFormatting>
  <conditionalFormatting sqref="C291">
    <cfRule type="duplicateValues" dxfId="282" priority="52"/>
  </conditionalFormatting>
  <conditionalFormatting sqref="C292:C293 C287 C289:C290">
    <cfRule type="duplicateValues" dxfId="281" priority="54"/>
  </conditionalFormatting>
  <conditionalFormatting sqref="C295">
    <cfRule type="duplicateValues" dxfId="280" priority="50"/>
  </conditionalFormatting>
  <conditionalFormatting sqref="C298">
    <cfRule type="duplicateValues" dxfId="279" priority="49"/>
  </conditionalFormatting>
  <conditionalFormatting sqref="C299:C300 C294 C296:C297">
    <cfRule type="duplicateValues" dxfId="278" priority="51"/>
  </conditionalFormatting>
  <conditionalFormatting sqref="C302">
    <cfRule type="duplicateValues" dxfId="277" priority="47"/>
  </conditionalFormatting>
  <conditionalFormatting sqref="C305">
    <cfRule type="duplicateValues" dxfId="276" priority="46"/>
  </conditionalFormatting>
  <conditionalFormatting sqref="C306:C307 C301 C303:C304">
    <cfRule type="duplicateValues" dxfId="275" priority="48"/>
  </conditionalFormatting>
  <conditionalFormatting sqref="C107">
    <cfRule type="duplicateValues" dxfId="274" priority="98"/>
  </conditionalFormatting>
  <conditionalFormatting sqref="C343:C344 C108:C119 C82 C2:C45 C47 C122 C135 C49:C68 C137 C139 C141 C143 C145 C147 C149:C195 C124 C126 C128 C130 C132:C133 C94 C96 C98:C106 C84:C92">
    <cfRule type="duplicateValues" dxfId="273" priority="99"/>
  </conditionalFormatting>
  <conditionalFormatting sqref="C46">
    <cfRule type="duplicateValues" dxfId="272" priority="45"/>
  </conditionalFormatting>
  <conditionalFormatting sqref="C120">
    <cfRule type="duplicateValues" dxfId="271" priority="44"/>
  </conditionalFormatting>
  <conditionalFormatting sqref="C134">
    <cfRule type="duplicateValues" dxfId="270" priority="43"/>
  </conditionalFormatting>
  <conditionalFormatting sqref="C48">
    <cfRule type="duplicateValues" dxfId="269" priority="42"/>
  </conditionalFormatting>
  <conditionalFormatting sqref="C136">
    <cfRule type="duplicateValues" dxfId="268" priority="41"/>
  </conditionalFormatting>
  <conditionalFormatting sqref="C138">
    <cfRule type="duplicateValues" dxfId="267" priority="40"/>
  </conditionalFormatting>
  <conditionalFormatting sqref="C140">
    <cfRule type="duplicateValues" dxfId="266" priority="39"/>
  </conditionalFormatting>
  <conditionalFormatting sqref="C142">
    <cfRule type="duplicateValues" dxfId="265" priority="38"/>
  </conditionalFormatting>
  <conditionalFormatting sqref="C144">
    <cfRule type="duplicateValues" dxfId="264" priority="37"/>
  </conditionalFormatting>
  <conditionalFormatting sqref="C146">
    <cfRule type="duplicateValues" dxfId="263" priority="36"/>
  </conditionalFormatting>
  <conditionalFormatting sqref="C148">
    <cfRule type="duplicateValues" dxfId="262" priority="35"/>
  </conditionalFormatting>
  <conditionalFormatting sqref="C121">
    <cfRule type="duplicateValues" dxfId="261" priority="34"/>
  </conditionalFormatting>
  <conditionalFormatting sqref="C123">
    <cfRule type="duplicateValues" dxfId="260" priority="33"/>
  </conditionalFormatting>
  <conditionalFormatting sqref="C125">
    <cfRule type="duplicateValues" dxfId="259" priority="32"/>
  </conditionalFormatting>
  <conditionalFormatting sqref="C127">
    <cfRule type="duplicateValues" dxfId="258" priority="31"/>
  </conditionalFormatting>
  <conditionalFormatting sqref="C129">
    <cfRule type="duplicateValues" dxfId="257" priority="30"/>
  </conditionalFormatting>
  <conditionalFormatting sqref="C131">
    <cfRule type="duplicateValues" dxfId="256" priority="29"/>
  </conditionalFormatting>
  <conditionalFormatting sqref="C93">
    <cfRule type="duplicateValues" dxfId="255" priority="28"/>
  </conditionalFormatting>
  <conditionalFormatting sqref="C95">
    <cfRule type="duplicateValues" dxfId="254" priority="27"/>
  </conditionalFormatting>
  <conditionalFormatting sqref="C97">
    <cfRule type="duplicateValues" dxfId="253" priority="26"/>
  </conditionalFormatting>
  <conditionalFormatting sqref="C70">
    <cfRule type="duplicateValues" dxfId="252" priority="25"/>
  </conditionalFormatting>
  <conditionalFormatting sqref="C74">
    <cfRule type="duplicateValues" dxfId="251" priority="24"/>
  </conditionalFormatting>
  <conditionalFormatting sqref="C77">
    <cfRule type="duplicateValues" dxfId="250" priority="23"/>
  </conditionalFormatting>
  <conditionalFormatting sqref="C80">
    <cfRule type="duplicateValues" dxfId="249" priority="22"/>
  </conditionalFormatting>
  <conditionalFormatting sqref="C83">
    <cfRule type="duplicateValues" dxfId="248" priority="21"/>
  </conditionalFormatting>
  <conditionalFormatting sqref="C72">
    <cfRule type="duplicateValues" dxfId="247" priority="20"/>
  </conditionalFormatting>
  <conditionalFormatting sqref="C312">
    <cfRule type="duplicateValues" dxfId="246" priority="19"/>
  </conditionalFormatting>
  <conditionalFormatting sqref="C313">
    <cfRule type="duplicateValues" dxfId="245" priority="18"/>
  </conditionalFormatting>
  <conditionalFormatting sqref="C314 C316:C319">
    <cfRule type="duplicateValues" dxfId="244" priority="17"/>
  </conditionalFormatting>
  <conditionalFormatting sqref="C315">
    <cfRule type="duplicateValues" dxfId="243" priority="15"/>
  </conditionalFormatting>
  <conditionalFormatting sqref="C320:C327">
    <cfRule type="duplicateValues" dxfId="242" priority="14"/>
  </conditionalFormatting>
  <conditionalFormatting sqref="C328:C330">
    <cfRule type="duplicateValues" dxfId="241" priority="12"/>
  </conditionalFormatting>
  <conditionalFormatting sqref="C331">
    <cfRule type="duplicateValues" dxfId="240" priority="11"/>
  </conditionalFormatting>
  <conditionalFormatting sqref="C332">
    <cfRule type="duplicateValues" dxfId="239" priority="10"/>
  </conditionalFormatting>
  <conditionalFormatting sqref="C333">
    <cfRule type="duplicateValues" dxfId="238" priority="9"/>
  </conditionalFormatting>
  <conditionalFormatting sqref="C334">
    <cfRule type="duplicateValues" dxfId="237" priority="8"/>
  </conditionalFormatting>
  <conditionalFormatting sqref="C335">
    <cfRule type="duplicateValues" dxfId="236" priority="7"/>
  </conditionalFormatting>
  <conditionalFormatting sqref="C336">
    <cfRule type="duplicateValues" dxfId="235" priority="6"/>
  </conditionalFormatting>
  <conditionalFormatting sqref="C337">
    <cfRule type="duplicateValues" dxfId="234" priority="5"/>
  </conditionalFormatting>
  <conditionalFormatting sqref="C338">
    <cfRule type="duplicateValues" dxfId="233" priority="4"/>
  </conditionalFormatting>
  <conditionalFormatting sqref="C339">
    <cfRule type="duplicateValues" dxfId="232" priority="3"/>
  </conditionalFormatting>
  <conditionalFormatting sqref="C340">
    <cfRule type="duplicateValues" dxfId="231" priority="2"/>
  </conditionalFormatting>
  <conditionalFormatting sqref="C341:C342">
    <cfRule type="duplicateValues" dxfId="230" priority="1"/>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F257"/>
  <sheetViews>
    <sheetView zoomScale="70" zoomScaleNormal="70" workbookViewId="0" xr3:uid="{44B22561-5205-5C8A-B808-2C70100D228F}">
      <pane xSplit="3" ySplit="1" topLeftCell="F2" activePane="bottomRight" state="frozen"/>
      <selection pane="bottomRight" activeCell="F36" sqref="F36"/>
      <selection pane="bottomLeft" activeCell="A2" sqref="A2"/>
      <selection pane="topRight" activeCell="D1" sqref="D1"/>
    </sheetView>
  </sheetViews>
  <sheetFormatPr defaultRowHeight="15.75"/>
  <cols>
    <col min="1" max="1" width="9" style="1"/>
    <col min="2" max="2" width="14.25" style="1" bestFit="1" customWidth="1"/>
    <col min="3" max="3" width="80.375" style="18" bestFit="1" customWidth="1"/>
    <col min="4" max="4" width="13.375" style="1" bestFit="1" customWidth="1"/>
    <col min="5" max="5" width="100.75" style="18" bestFit="1" customWidth="1"/>
    <col min="6" max="6" width="174.25" style="18" bestFit="1" customWidth="1"/>
  </cols>
  <sheetData>
    <row r="1" spans="1:6">
      <c r="A1" s="21" t="s">
        <v>84</v>
      </c>
      <c r="B1" s="21" t="s">
        <v>1217</v>
      </c>
      <c r="C1" s="22" t="s">
        <v>85</v>
      </c>
      <c r="D1" s="21" t="s">
        <v>1218</v>
      </c>
      <c r="E1" s="22" t="s">
        <v>1219</v>
      </c>
      <c r="F1" s="22" t="s">
        <v>1220</v>
      </c>
    </row>
    <row r="2" spans="1:6">
      <c r="A2" s="19">
        <v>0</v>
      </c>
      <c r="B2" s="19" t="s">
        <v>1221</v>
      </c>
      <c r="C2" s="20" t="s">
        <v>1222</v>
      </c>
      <c r="D2" s="19" t="s">
        <v>88</v>
      </c>
      <c r="E2" s="20" t="s">
        <v>1223</v>
      </c>
      <c r="F2" s="20"/>
    </row>
    <row r="3" spans="1:6">
      <c r="A3" s="19">
        <v>1</v>
      </c>
      <c r="B3" s="19" t="s">
        <v>1221</v>
      </c>
      <c r="C3" s="20" t="s">
        <v>1224</v>
      </c>
      <c r="D3" s="19" t="s">
        <v>88</v>
      </c>
      <c r="E3" s="20" t="s">
        <v>1223</v>
      </c>
      <c r="F3" s="20" t="s">
        <v>1225</v>
      </c>
    </row>
    <row r="4" spans="1:6">
      <c r="A4" s="19">
        <v>2</v>
      </c>
      <c r="B4" s="19" t="s">
        <v>1221</v>
      </c>
      <c r="C4" s="20" t="s">
        <v>1226</v>
      </c>
      <c r="D4" s="19" t="s">
        <v>1227</v>
      </c>
      <c r="E4" s="20" t="s">
        <v>1228</v>
      </c>
      <c r="F4" s="20"/>
    </row>
    <row r="5" spans="1:6">
      <c r="A5" s="19">
        <v>3</v>
      </c>
      <c r="B5" s="19" t="s">
        <v>1221</v>
      </c>
      <c r="C5" s="20" t="s">
        <v>1229</v>
      </c>
      <c r="D5" s="19" t="s">
        <v>1230</v>
      </c>
      <c r="E5" s="20" t="s">
        <v>1231</v>
      </c>
      <c r="F5" s="20" t="s">
        <v>1232</v>
      </c>
    </row>
    <row r="6" spans="1:6">
      <c r="A6" s="19">
        <v>4</v>
      </c>
      <c r="B6" s="19" t="s">
        <v>1221</v>
      </c>
      <c r="C6" s="20" t="s">
        <v>1233</v>
      </c>
      <c r="D6" s="19" t="s">
        <v>88</v>
      </c>
      <c r="E6" s="20" t="s">
        <v>1223</v>
      </c>
      <c r="F6" s="20" t="s">
        <v>1234</v>
      </c>
    </row>
    <row r="7" spans="1:6">
      <c r="A7" s="19">
        <v>5</v>
      </c>
      <c r="B7" s="19" t="s">
        <v>1221</v>
      </c>
      <c r="C7" s="20" t="s">
        <v>1235</v>
      </c>
      <c r="D7" s="19" t="s">
        <v>88</v>
      </c>
      <c r="E7" s="20" t="s">
        <v>1223</v>
      </c>
      <c r="F7" s="20" t="s">
        <v>1236</v>
      </c>
    </row>
    <row r="8" spans="1:6">
      <c r="A8" s="19">
        <v>6</v>
      </c>
      <c r="B8" s="19" t="s">
        <v>1221</v>
      </c>
      <c r="C8" s="20" t="s">
        <v>1237</v>
      </c>
      <c r="D8" s="19" t="s">
        <v>88</v>
      </c>
      <c r="E8" s="20" t="s">
        <v>1223</v>
      </c>
      <c r="F8" s="20" t="s">
        <v>1238</v>
      </c>
    </row>
    <row r="9" spans="1:6">
      <c r="A9" s="19">
        <v>7</v>
      </c>
      <c r="B9" s="19" t="s">
        <v>1221</v>
      </c>
      <c r="C9" s="20" t="s">
        <v>1239</v>
      </c>
      <c r="D9" s="19" t="s">
        <v>1227</v>
      </c>
      <c r="E9" s="20" t="s">
        <v>1240</v>
      </c>
      <c r="F9" s="20"/>
    </row>
    <row r="10" spans="1:6">
      <c r="A10" s="19">
        <v>8</v>
      </c>
      <c r="B10" s="19" t="s">
        <v>1221</v>
      </c>
      <c r="C10" s="20" t="s">
        <v>1241</v>
      </c>
      <c r="D10" s="19" t="s">
        <v>88</v>
      </c>
      <c r="E10" s="20" t="s">
        <v>1223</v>
      </c>
      <c r="F10" s="20" t="s">
        <v>1242</v>
      </c>
    </row>
    <row r="11" spans="1:6">
      <c r="A11" s="19">
        <v>9</v>
      </c>
      <c r="B11" s="19" t="s">
        <v>1221</v>
      </c>
      <c r="C11" s="20" t="s">
        <v>1243</v>
      </c>
      <c r="D11" s="19" t="s">
        <v>1230</v>
      </c>
      <c r="E11" s="20" t="s">
        <v>1244</v>
      </c>
      <c r="F11" s="20"/>
    </row>
    <row r="12" spans="1:6">
      <c r="A12" s="19">
        <v>10</v>
      </c>
      <c r="B12" s="19" t="s">
        <v>1221</v>
      </c>
      <c r="C12" s="20" t="s">
        <v>1245</v>
      </c>
      <c r="D12" s="19" t="s">
        <v>1230</v>
      </c>
      <c r="E12" s="20" t="s">
        <v>1244</v>
      </c>
      <c r="F12" s="20"/>
    </row>
    <row r="13" spans="1:6">
      <c r="A13" s="19">
        <v>11</v>
      </c>
      <c r="B13" s="19" t="s">
        <v>1221</v>
      </c>
      <c r="C13" s="20" t="s">
        <v>1246</v>
      </c>
      <c r="D13" s="19" t="s">
        <v>1230</v>
      </c>
      <c r="E13" s="20" t="s">
        <v>1244</v>
      </c>
      <c r="F13" s="20"/>
    </row>
    <row r="14" spans="1:6">
      <c r="A14" s="19">
        <v>12</v>
      </c>
      <c r="B14" s="19" t="s">
        <v>1221</v>
      </c>
      <c r="C14" s="20" t="s">
        <v>1247</v>
      </c>
      <c r="D14" s="19" t="s">
        <v>501</v>
      </c>
      <c r="E14" s="20" t="s">
        <v>1223</v>
      </c>
      <c r="F14" s="20" t="s">
        <v>1248</v>
      </c>
    </row>
    <row r="15" spans="1:6">
      <c r="A15" s="19">
        <v>13</v>
      </c>
      <c r="B15" s="19" t="s">
        <v>1221</v>
      </c>
      <c r="C15" s="20" t="s">
        <v>1249</v>
      </c>
      <c r="D15" s="19" t="s">
        <v>88</v>
      </c>
      <c r="E15" s="20" t="s">
        <v>1223</v>
      </c>
      <c r="F15" s="20"/>
    </row>
    <row r="16" spans="1:6">
      <c r="A16" s="19">
        <v>14</v>
      </c>
      <c r="B16" s="19" t="s">
        <v>1221</v>
      </c>
      <c r="C16" s="20" t="s">
        <v>1250</v>
      </c>
      <c r="D16" s="19" t="s">
        <v>501</v>
      </c>
      <c r="E16" s="20" t="s">
        <v>1223</v>
      </c>
      <c r="F16" s="20"/>
    </row>
    <row r="17" spans="1:6">
      <c r="A17" s="19">
        <v>15</v>
      </c>
      <c r="B17" s="19" t="s">
        <v>1221</v>
      </c>
      <c r="C17" s="20" t="s">
        <v>1251</v>
      </c>
      <c r="D17" s="19" t="s">
        <v>1252</v>
      </c>
      <c r="E17" s="20" t="s">
        <v>1223</v>
      </c>
      <c r="F17" s="20"/>
    </row>
    <row r="18" spans="1:6">
      <c r="A18" s="19">
        <v>16</v>
      </c>
      <c r="B18" s="19" t="s">
        <v>1221</v>
      </c>
      <c r="C18" s="20" t="s">
        <v>1253</v>
      </c>
      <c r="D18" s="19" t="s">
        <v>88</v>
      </c>
      <c r="E18" s="20" t="s">
        <v>1223</v>
      </c>
      <c r="F18" s="20"/>
    </row>
    <row r="19" spans="1:6">
      <c r="A19" s="19">
        <v>17</v>
      </c>
      <c r="B19" s="19" t="s">
        <v>1221</v>
      </c>
      <c r="C19" s="20" t="s">
        <v>1254</v>
      </c>
      <c r="D19" s="19" t="s">
        <v>1255</v>
      </c>
      <c r="E19" s="20" t="s">
        <v>1256</v>
      </c>
      <c r="F19" s="20"/>
    </row>
    <row r="20" spans="1:6">
      <c r="A20" s="19">
        <v>18</v>
      </c>
      <c r="B20" s="19" t="s">
        <v>1221</v>
      </c>
      <c r="C20" s="20" t="s">
        <v>1257</v>
      </c>
      <c r="D20" s="19" t="s">
        <v>1255</v>
      </c>
      <c r="E20" s="20" t="s">
        <v>1256</v>
      </c>
      <c r="F20" s="20"/>
    </row>
    <row r="21" spans="1:6">
      <c r="A21" s="19">
        <v>19</v>
      </c>
      <c r="B21" s="19" t="s">
        <v>1221</v>
      </c>
      <c r="C21" s="20" t="s">
        <v>1258</v>
      </c>
      <c r="D21" s="19" t="s">
        <v>1259</v>
      </c>
      <c r="E21" s="20" t="s">
        <v>1223</v>
      </c>
      <c r="F21" s="20"/>
    </row>
    <row r="22" spans="1:6">
      <c r="A22" s="19">
        <v>20</v>
      </c>
      <c r="B22" s="19" t="s">
        <v>1221</v>
      </c>
      <c r="C22" s="20" t="s">
        <v>1260</v>
      </c>
      <c r="D22" s="19" t="s">
        <v>88</v>
      </c>
      <c r="E22" s="20" t="s">
        <v>1223</v>
      </c>
      <c r="F22" s="20"/>
    </row>
    <row r="23" spans="1:6">
      <c r="A23" s="19">
        <v>21</v>
      </c>
      <c r="B23" s="19" t="s">
        <v>1221</v>
      </c>
      <c r="C23" s="20" t="s">
        <v>1261</v>
      </c>
      <c r="D23" s="19" t="s">
        <v>88</v>
      </c>
      <c r="E23" s="20" t="s">
        <v>1223</v>
      </c>
      <c r="F23" s="20"/>
    </row>
    <row r="24" spans="1:6">
      <c r="A24" s="19">
        <v>22</v>
      </c>
      <c r="B24" s="19" t="s">
        <v>1221</v>
      </c>
      <c r="C24" s="20" t="s">
        <v>1262</v>
      </c>
      <c r="D24" s="19" t="s">
        <v>88</v>
      </c>
      <c r="E24" s="20" t="s">
        <v>1223</v>
      </c>
      <c r="F24" s="20"/>
    </row>
    <row r="25" spans="1:6">
      <c r="A25" s="19">
        <v>23</v>
      </c>
      <c r="B25" s="19" t="s">
        <v>1221</v>
      </c>
      <c r="C25" s="20" t="s">
        <v>1263</v>
      </c>
      <c r="D25" s="19" t="s">
        <v>1230</v>
      </c>
      <c r="E25" s="20" t="s">
        <v>1244</v>
      </c>
      <c r="F25" s="20"/>
    </row>
    <row r="26" spans="1:6">
      <c r="A26" s="19">
        <v>24</v>
      </c>
      <c r="B26" s="19" t="s">
        <v>1221</v>
      </c>
      <c r="C26" s="20" t="s">
        <v>1264</v>
      </c>
      <c r="D26" s="19" t="s">
        <v>1230</v>
      </c>
      <c r="E26" s="20" t="s">
        <v>1244</v>
      </c>
      <c r="F26" s="20"/>
    </row>
    <row r="27" spans="1:6">
      <c r="A27" s="19">
        <v>25</v>
      </c>
      <c r="B27" s="19" t="s">
        <v>1221</v>
      </c>
      <c r="C27" s="20" t="s">
        <v>1265</v>
      </c>
      <c r="D27" s="19" t="s">
        <v>88</v>
      </c>
      <c r="E27" s="20" t="s">
        <v>1223</v>
      </c>
      <c r="F27" s="20"/>
    </row>
    <row r="28" spans="1:6">
      <c r="A28" s="19">
        <v>26</v>
      </c>
      <c r="B28" s="19" t="s">
        <v>1221</v>
      </c>
      <c r="C28" s="20" t="s">
        <v>1266</v>
      </c>
      <c r="D28" s="19" t="s">
        <v>88</v>
      </c>
      <c r="E28" s="20" t="s">
        <v>1223</v>
      </c>
      <c r="F28" s="20"/>
    </row>
    <row r="29" spans="1:6">
      <c r="A29" s="19">
        <v>27</v>
      </c>
      <c r="B29" s="19" t="s">
        <v>1221</v>
      </c>
      <c r="C29" s="20" t="s">
        <v>1267</v>
      </c>
      <c r="D29" s="19" t="s">
        <v>1252</v>
      </c>
      <c r="E29" s="20" t="s">
        <v>1223</v>
      </c>
      <c r="F29" s="20" t="s">
        <v>1268</v>
      </c>
    </row>
    <row r="30" spans="1:6">
      <c r="A30" s="19">
        <v>28</v>
      </c>
      <c r="B30" s="19" t="s">
        <v>1221</v>
      </c>
      <c r="C30" s="20" t="s">
        <v>1269</v>
      </c>
      <c r="D30" s="19" t="s">
        <v>88</v>
      </c>
      <c r="E30" s="20" t="s">
        <v>1223</v>
      </c>
      <c r="F30" s="20" t="s">
        <v>1225</v>
      </c>
    </row>
    <row r="31" spans="1:6">
      <c r="A31" s="19">
        <v>29</v>
      </c>
      <c r="B31" s="19" t="s">
        <v>1221</v>
      </c>
      <c r="C31" s="20" t="s">
        <v>1270</v>
      </c>
      <c r="D31" s="19" t="s">
        <v>88</v>
      </c>
      <c r="E31" s="20" t="s">
        <v>1271</v>
      </c>
      <c r="F31" s="20"/>
    </row>
    <row r="32" spans="1:6">
      <c r="A32" s="19">
        <v>30</v>
      </c>
      <c r="B32" s="19" t="s">
        <v>1221</v>
      </c>
      <c r="C32" s="20" t="s">
        <v>1272</v>
      </c>
      <c r="D32" s="19" t="s">
        <v>88</v>
      </c>
      <c r="E32" s="20" t="s">
        <v>1223</v>
      </c>
      <c r="F32" s="20"/>
    </row>
    <row r="33" spans="1:6">
      <c r="A33" s="19">
        <v>31</v>
      </c>
      <c r="B33" s="19" t="s">
        <v>1221</v>
      </c>
      <c r="C33" s="20" t="s">
        <v>1273</v>
      </c>
      <c r="D33" s="19" t="s">
        <v>1227</v>
      </c>
      <c r="E33" s="20" t="s">
        <v>1240</v>
      </c>
      <c r="F33" s="20"/>
    </row>
    <row r="34" spans="1:6">
      <c r="A34" s="19">
        <v>32</v>
      </c>
      <c r="B34" s="19" t="s">
        <v>1221</v>
      </c>
      <c r="C34" s="20" t="s">
        <v>1274</v>
      </c>
      <c r="D34" s="19" t="s">
        <v>1275</v>
      </c>
      <c r="E34" s="20" t="s">
        <v>1276</v>
      </c>
      <c r="F34" s="20"/>
    </row>
    <row r="35" spans="1:6">
      <c r="A35" s="19">
        <v>33</v>
      </c>
      <c r="B35" s="19" t="s">
        <v>1221</v>
      </c>
      <c r="C35" s="20" t="s">
        <v>1277</v>
      </c>
      <c r="D35" s="19" t="s">
        <v>1278</v>
      </c>
      <c r="E35" s="20" t="s">
        <v>1279</v>
      </c>
      <c r="F35" s="20"/>
    </row>
    <row r="36" spans="1:6">
      <c r="A36" s="19">
        <v>34</v>
      </c>
      <c r="B36" s="19" t="s">
        <v>1221</v>
      </c>
      <c r="C36" s="20" t="s">
        <v>1280</v>
      </c>
      <c r="D36" s="19"/>
      <c r="E36" s="20" t="s">
        <v>1223</v>
      </c>
      <c r="F36" s="20"/>
    </row>
    <row r="37" spans="1:6">
      <c r="A37" s="19">
        <v>35</v>
      </c>
      <c r="B37" s="19" t="s">
        <v>1221</v>
      </c>
      <c r="C37" s="20" t="s">
        <v>1281</v>
      </c>
      <c r="D37" s="19" t="s">
        <v>88</v>
      </c>
      <c r="E37" s="20" t="s">
        <v>1223</v>
      </c>
      <c r="F37" s="20"/>
    </row>
    <row r="38" spans="1:6">
      <c r="A38" s="19">
        <v>36</v>
      </c>
      <c r="B38" s="19" t="s">
        <v>1221</v>
      </c>
      <c r="C38" s="20" t="s">
        <v>1282</v>
      </c>
      <c r="D38" s="19" t="s">
        <v>1283</v>
      </c>
      <c r="E38" s="20" t="s">
        <v>1223</v>
      </c>
      <c r="F38" s="20"/>
    </row>
    <row r="39" spans="1:6">
      <c r="A39" s="19">
        <v>37</v>
      </c>
      <c r="B39" s="19" t="s">
        <v>1221</v>
      </c>
      <c r="C39" s="20" t="s">
        <v>1284</v>
      </c>
      <c r="D39" s="19" t="s">
        <v>1259</v>
      </c>
      <c r="E39" s="20" t="s">
        <v>1223</v>
      </c>
      <c r="F39" s="20"/>
    </row>
    <row r="40" spans="1:6">
      <c r="A40" s="19">
        <v>38</v>
      </c>
      <c r="B40" s="19" t="s">
        <v>1221</v>
      </c>
      <c r="C40" s="20" t="s">
        <v>1285</v>
      </c>
      <c r="D40" s="19" t="s">
        <v>1252</v>
      </c>
      <c r="E40" s="20" t="s">
        <v>1223</v>
      </c>
      <c r="F40" s="20"/>
    </row>
    <row r="41" spans="1:6">
      <c r="A41" s="19">
        <v>39</v>
      </c>
      <c r="B41" s="19" t="s">
        <v>1221</v>
      </c>
      <c r="C41" s="20" t="s">
        <v>1286</v>
      </c>
      <c r="D41" s="19" t="s">
        <v>1255</v>
      </c>
      <c r="E41" s="20" t="s">
        <v>1256</v>
      </c>
      <c r="F41" s="20"/>
    </row>
    <row r="42" spans="1:6">
      <c r="A42" s="19">
        <v>40</v>
      </c>
      <c r="B42" s="19" t="s">
        <v>1221</v>
      </c>
      <c r="C42" s="20" t="s">
        <v>1287</v>
      </c>
      <c r="D42" s="19" t="s">
        <v>1230</v>
      </c>
      <c r="E42" s="20" t="s">
        <v>1244</v>
      </c>
      <c r="F42" s="20"/>
    </row>
    <row r="43" spans="1:6">
      <c r="A43" s="19">
        <v>41</v>
      </c>
      <c r="B43" s="19" t="s">
        <v>1221</v>
      </c>
      <c r="C43" s="20" t="s">
        <v>1288</v>
      </c>
      <c r="D43" s="19" t="s">
        <v>88</v>
      </c>
      <c r="E43" s="20" t="s">
        <v>1271</v>
      </c>
      <c r="F43" s="20"/>
    </row>
    <row r="44" spans="1:6">
      <c r="A44" s="19">
        <v>42</v>
      </c>
      <c r="B44" s="19" t="s">
        <v>1221</v>
      </c>
      <c r="C44" s="20" t="s">
        <v>1289</v>
      </c>
      <c r="D44" s="19" t="s">
        <v>1230</v>
      </c>
      <c r="E44" s="20" t="s">
        <v>1244</v>
      </c>
      <c r="F44" s="20"/>
    </row>
    <row r="45" spans="1:6">
      <c r="A45" s="19">
        <v>43</v>
      </c>
      <c r="B45" s="19" t="s">
        <v>1221</v>
      </c>
      <c r="C45" s="20" t="s">
        <v>1290</v>
      </c>
      <c r="D45" s="19" t="s">
        <v>1291</v>
      </c>
      <c r="E45" s="20" t="s">
        <v>1223</v>
      </c>
      <c r="F45" s="20"/>
    </row>
    <row r="46" spans="1:6">
      <c r="A46" s="19">
        <v>44</v>
      </c>
      <c r="B46" s="19" t="s">
        <v>1221</v>
      </c>
      <c r="C46" s="20" t="s">
        <v>1292</v>
      </c>
      <c r="D46" s="19" t="s">
        <v>1230</v>
      </c>
      <c r="E46" s="20" t="s">
        <v>1223</v>
      </c>
      <c r="F46" s="20"/>
    </row>
    <row r="47" spans="1:6">
      <c r="A47" s="19">
        <v>45</v>
      </c>
      <c r="B47" s="19" t="s">
        <v>1221</v>
      </c>
      <c r="C47" s="20" t="s">
        <v>1293</v>
      </c>
      <c r="D47" s="19" t="s">
        <v>88</v>
      </c>
      <c r="E47" s="20" t="s">
        <v>1271</v>
      </c>
      <c r="F47" s="20"/>
    </row>
    <row r="48" spans="1:6">
      <c r="A48" s="19">
        <v>46</v>
      </c>
      <c r="B48" s="19" t="s">
        <v>1221</v>
      </c>
      <c r="C48" s="20" t="s">
        <v>1294</v>
      </c>
      <c r="D48" s="19" t="s">
        <v>1230</v>
      </c>
      <c r="E48" s="20" t="s">
        <v>1244</v>
      </c>
      <c r="F48" s="20"/>
    </row>
    <row r="49" spans="1:6">
      <c r="A49" s="19">
        <v>47</v>
      </c>
      <c r="B49" s="19" t="s">
        <v>1221</v>
      </c>
      <c r="C49" s="20" t="s">
        <v>1295</v>
      </c>
      <c r="D49" s="19" t="s">
        <v>88</v>
      </c>
      <c r="E49" s="20" t="s">
        <v>1271</v>
      </c>
      <c r="F49" s="20"/>
    </row>
    <row r="50" spans="1:6">
      <c r="A50" s="19">
        <v>48</v>
      </c>
      <c r="B50" s="19" t="s">
        <v>1221</v>
      </c>
      <c r="C50" s="20" t="s">
        <v>1296</v>
      </c>
      <c r="D50" s="19" t="s">
        <v>1230</v>
      </c>
      <c r="E50" s="20" t="s">
        <v>1244</v>
      </c>
      <c r="F50" s="20"/>
    </row>
    <row r="51" spans="1:6">
      <c r="A51" s="19">
        <v>49</v>
      </c>
      <c r="B51" s="19" t="s">
        <v>1221</v>
      </c>
      <c r="C51" s="20" t="s">
        <v>1297</v>
      </c>
      <c r="D51" s="19" t="s">
        <v>1227</v>
      </c>
      <c r="E51" s="20" t="s">
        <v>1240</v>
      </c>
      <c r="F51" s="20"/>
    </row>
    <row r="52" spans="1:6">
      <c r="A52" s="19">
        <v>50</v>
      </c>
      <c r="B52" s="19" t="s">
        <v>1221</v>
      </c>
      <c r="C52" s="20" t="s">
        <v>1298</v>
      </c>
      <c r="D52" s="19" t="s">
        <v>1227</v>
      </c>
      <c r="E52" s="20" t="s">
        <v>1240</v>
      </c>
      <c r="F52" s="20"/>
    </row>
    <row r="53" spans="1:6">
      <c r="A53" s="19">
        <v>51</v>
      </c>
      <c r="B53" s="19" t="s">
        <v>1221</v>
      </c>
      <c r="C53" s="20" t="s">
        <v>1299</v>
      </c>
      <c r="D53" s="19" t="s">
        <v>88</v>
      </c>
      <c r="E53" s="20" t="s">
        <v>1223</v>
      </c>
      <c r="F53" s="20"/>
    </row>
    <row r="54" spans="1:6">
      <c r="A54" s="19">
        <v>52</v>
      </c>
      <c r="B54" s="19" t="s">
        <v>1221</v>
      </c>
      <c r="C54" s="20" t="s">
        <v>1300</v>
      </c>
      <c r="D54" s="19" t="s">
        <v>88</v>
      </c>
      <c r="E54" s="20" t="s">
        <v>1223</v>
      </c>
      <c r="F54" s="20"/>
    </row>
    <row r="55" spans="1:6">
      <c r="A55" s="19">
        <v>53</v>
      </c>
      <c r="B55" s="19" t="s">
        <v>1221</v>
      </c>
      <c r="C55" s="20" t="s">
        <v>1301</v>
      </c>
      <c r="D55" s="19" t="s">
        <v>88</v>
      </c>
      <c r="E55" s="20" t="s">
        <v>1271</v>
      </c>
      <c r="F55" s="20"/>
    </row>
    <row r="56" spans="1:6">
      <c r="A56" s="19">
        <v>54</v>
      </c>
      <c r="B56" s="19" t="s">
        <v>1221</v>
      </c>
      <c r="C56" s="20" t="s">
        <v>1302</v>
      </c>
      <c r="D56" s="19" t="s">
        <v>1227</v>
      </c>
      <c r="E56" s="20" t="s">
        <v>1228</v>
      </c>
      <c r="F56" s="20"/>
    </row>
    <row r="57" spans="1:6">
      <c r="A57" s="19">
        <v>55</v>
      </c>
      <c r="B57" s="19" t="s">
        <v>1221</v>
      </c>
      <c r="C57" s="20" t="s">
        <v>1303</v>
      </c>
      <c r="D57" s="19" t="s">
        <v>88</v>
      </c>
      <c r="E57" s="20" t="s">
        <v>1271</v>
      </c>
      <c r="F57" s="20"/>
    </row>
    <row r="58" spans="1:6">
      <c r="A58" s="19">
        <v>56</v>
      </c>
      <c r="B58" s="19" t="s">
        <v>1221</v>
      </c>
      <c r="C58" s="20" t="s">
        <v>1304</v>
      </c>
      <c r="D58" s="19" t="s">
        <v>1227</v>
      </c>
      <c r="E58" s="20" t="s">
        <v>1228</v>
      </c>
      <c r="F58" s="20"/>
    </row>
    <row r="59" spans="1:6">
      <c r="A59" s="19">
        <v>57</v>
      </c>
      <c r="B59" s="19" t="s">
        <v>1221</v>
      </c>
      <c r="C59" s="20" t="s">
        <v>1305</v>
      </c>
      <c r="D59" s="19" t="s">
        <v>88</v>
      </c>
      <c r="E59" s="20" t="s">
        <v>1271</v>
      </c>
      <c r="F59" s="20"/>
    </row>
    <row r="60" spans="1:6">
      <c r="A60" s="19">
        <v>58</v>
      </c>
      <c r="B60" s="19" t="s">
        <v>1221</v>
      </c>
      <c r="C60" s="20" t="s">
        <v>1306</v>
      </c>
      <c r="D60" s="19" t="s">
        <v>1227</v>
      </c>
      <c r="E60" s="20" t="s">
        <v>1228</v>
      </c>
      <c r="F60" s="20"/>
    </row>
    <row r="61" spans="1:6">
      <c r="A61" s="19">
        <v>59</v>
      </c>
      <c r="B61" s="19" t="s">
        <v>1221</v>
      </c>
      <c r="C61" s="20" t="s">
        <v>1307</v>
      </c>
      <c r="D61" s="19" t="s">
        <v>88</v>
      </c>
      <c r="E61" s="20" t="s">
        <v>1271</v>
      </c>
      <c r="F61" s="20"/>
    </row>
    <row r="62" spans="1:6">
      <c r="A62" s="19">
        <v>60</v>
      </c>
      <c r="B62" s="19" t="s">
        <v>1221</v>
      </c>
      <c r="C62" s="20" t="s">
        <v>1308</v>
      </c>
      <c r="D62" s="19" t="s">
        <v>1230</v>
      </c>
      <c r="E62" s="20" t="s">
        <v>1309</v>
      </c>
      <c r="F62" s="20"/>
    </row>
    <row r="63" spans="1:6">
      <c r="A63" s="19">
        <v>61</v>
      </c>
      <c r="B63" s="19" t="s">
        <v>1221</v>
      </c>
      <c r="C63" s="20" t="s">
        <v>1310</v>
      </c>
      <c r="D63" s="19" t="s">
        <v>1311</v>
      </c>
      <c r="E63" s="20" t="s">
        <v>1223</v>
      </c>
      <c r="F63" s="20" t="s">
        <v>1312</v>
      </c>
    </row>
    <row r="64" spans="1:6">
      <c r="A64" s="19">
        <v>62</v>
      </c>
      <c r="B64" s="19" t="s">
        <v>1221</v>
      </c>
      <c r="C64" s="20" t="s">
        <v>1313</v>
      </c>
      <c r="D64" s="19" t="s">
        <v>1252</v>
      </c>
      <c r="E64" s="20" t="s">
        <v>1223</v>
      </c>
      <c r="F64" s="20"/>
    </row>
    <row r="65" spans="1:6">
      <c r="A65" s="19">
        <v>63</v>
      </c>
      <c r="B65" s="19" t="s">
        <v>1221</v>
      </c>
      <c r="C65" s="20" t="s">
        <v>1314</v>
      </c>
      <c r="D65" s="19" t="s">
        <v>1315</v>
      </c>
      <c r="E65" s="20" t="s">
        <v>1223</v>
      </c>
      <c r="F65" s="20"/>
    </row>
    <row r="66" spans="1:6">
      <c r="A66" s="19">
        <v>64</v>
      </c>
      <c r="B66" s="19" t="s">
        <v>1221</v>
      </c>
      <c r="C66" s="20" t="s">
        <v>1316</v>
      </c>
      <c r="D66" s="19" t="s">
        <v>88</v>
      </c>
      <c r="E66" s="20" t="s">
        <v>1317</v>
      </c>
      <c r="F66" s="20"/>
    </row>
    <row r="67" spans="1:6">
      <c r="A67" s="19">
        <v>65</v>
      </c>
      <c r="B67" s="19" t="s">
        <v>1221</v>
      </c>
      <c r="C67" s="20" t="s">
        <v>1318</v>
      </c>
      <c r="D67" s="19" t="s">
        <v>88</v>
      </c>
      <c r="E67" s="20" t="s">
        <v>1223</v>
      </c>
      <c r="F67" s="20"/>
    </row>
    <row r="68" spans="1:6">
      <c r="A68" s="19">
        <v>66</v>
      </c>
      <c r="B68" s="19" t="s">
        <v>1221</v>
      </c>
      <c r="C68" s="20" t="s">
        <v>1319</v>
      </c>
      <c r="D68" s="19" t="s">
        <v>1283</v>
      </c>
      <c r="E68" s="20" t="s">
        <v>1223</v>
      </c>
      <c r="F68" s="20"/>
    </row>
    <row r="69" spans="1:6">
      <c r="A69" s="19">
        <v>67</v>
      </c>
      <c r="B69" s="19" t="s">
        <v>1221</v>
      </c>
      <c r="C69" s="20" t="s">
        <v>1320</v>
      </c>
      <c r="D69" s="19" t="s">
        <v>1283</v>
      </c>
      <c r="E69" s="20" t="s">
        <v>1223</v>
      </c>
      <c r="F69" s="20"/>
    </row>
    <row r="70" spans="1:6">
      <c r="A70" s="19">
        <v>68</v>
      </c>
      <c r="B70" s="19" t="s">
        <v>1221</v>
      </c>
      <c r="C70" s="20" t="s">
        <v>1321</v>
      </c>
      <c r="D70" s="19" t="s">
        <v>88</v>
      </c>
      <c r="E70" s="20" t="s">
        <v>1223</v>
      </c>
      <c r="F70" s="20"/>
    </row>
    <row r="71" spans="1:6">
      <c r="A71" s="19">
        <v>69</v>
      </c>
      <c r="B71" s="19" t="s">
        <v>1221</v>
      </c>
      <c r="C71" s="20" t="s">
        <v>1322</v>
      </c>
      <c r="D71" s="19" t="s">
        <v>1283</v>
      </c>
      <c r="E71" s="20" t="s">
        <v>1223</v>
      </c>
      <c r="F71" s="20"/>
    </row>
    <row r="72" spans="1:6">
      <c r="A72" s="19">
        <v>70</v>
      </c>
      <c r="B72" s="19" t="s">
        <v>1221</v>
      </c>
      <c r="C72" s="20" t="s">
        <v>1323</v>
      </c>
      <c r="D72" s="19" t="s">
        <v>1283</v>
      </c>
      <c r="E72" s="20" t="s">
        <v>1223</v>
      </c>
      <c r="F72" s="20"/>
    </row>
    <row r="73" spans="1:6">
      <c r="A73" s="19">
        <v>71</v>
      </c>
      <c r="B73" s="19" t="s">
        <v>1221</v>
      </c>
      <c r="C73" s="20" t="s">
        <v>1324</v>
      </c>
      <c r="D73" s="19" t="s">
        <v>1283</v>
      </c>
      <c r="E73" s="20" t="s">
        <v>1223</v>
      </c>
      <c r="F73" s="20"/>
    </row>
    <row r="74" spans="1:6">
      <c r="A74" s="19">
        <v>72</v>
      </c>
      <c r="B74" s="19" t="s">
        <v>1221</v>
      </c>
      <c r="C74" s="20" t="s">
        <v>1325</v>
      </c>
      <c r="D74" s="19" t="s">
        <v>1230</v>
      </c>
      <c r="E74" s="20" t="s">
        <v>1244</v>
      </c>
      <c r="F74" s="20"/>
    </row>
    <row r="75" spans="1:6">
      <c r="A75" s="19">
        <v>73</v>
      </c>
      <c r="B75" s="19" t="s">
        <v>1221</v>
      </c>
      <c r="C75" s="20" t="s">
        <v>1326</v>
      </c>
      <c r="D75" s="19" t="s">
        <v>1230</v>
      </c>
      <c r="E75" s="20" t="s">
        <v>1244</v>
      </c>
      <c r="F75" s="20"/>
    </row>
    <row r="76" spans="1:6">
      <c r="A76" s="19">
        <v>74</v>
      </c>
      <c r="B76" s="19" t="s">
        <v>1221</v>
      </c>
      <c r="C76" s="20" t="s">
        <v>1327</v>
      </c>
      <c r="D76" s="19" t="s">
        <v>88</v>
      </c>
      <c r="E76" s="20" t="s">
        <v>1328</v>
      </c>
      <c r="F76" s="20"/>
    </row>
    <row r="77" spans="1:6">
      <c r="A77" s="19">
        <v>75</v>
      </c>
      <c r="B77" s="19" t="s">
        <v>1221</v>
      </c>
      <c r="C77" s="20" t="s">
        <v>1329</v>
      </c>
      <c r="D77" s="19" t="s">
        <v>88</v>
      </c>
      <c r="E77" s="20" t="s">
        <v>1223</v>
      </c>
      <c r="F77" s="20"/>
    </row>
    <row r="78" spans="1:6">
      <c r="A78" s="19">
        <v>76</v>
      </c>
      <c r="B78" s="19" t="s">
        <v>1221</v>
      </c>
      <c r="C78" s="20" t="s">
        <v>1330</v>
      </c>
      <c r="D78" s="19" t="s">
        <v>1230</v>
      </c>
      <c r="E78" s="20" t="s">
        <v>1244</v>
      </c>
      <c r="F78" s="20"/>
    </row>
    <row r="79" spans="1:6">
      <c r="A79" s="19">
        <v>77</v>
      </c>
      <c r="B79" s="19" t="s">
        <v>1221</v>
      </c>
      <c r="C79" s="20" t="s">
        <v>1331</v>
      </c>
      <c r="D79" s="19" t="s">
        <v>1230</v>
      </c>
      <c r="E79" s="20" t="s">
        <v>1244</v>
      </c>
      <c r="F79" s="20"/>
    </row>
    <row r="80" spans="1:6">
      <c r="A80" s="19">
        <v>78</v>
      </c>
      <c r="B80" s="19" t="s">
        <v>1221</v>
      </c>
      <c r="C80" s="20" t="s">
        <v>1332</v>
      </c>
      <c r="D80" s="19" t="s">
        <v>88</v>
      </c>
      <c r="E80" s="20" t="s">
        <v>1223</v>
      </c>
      <c r="F80" s="20"/>
    </row>
    <row r="81" spans="1:6">
      <c r="A81" s="19">
        <v>79</v>
      </c>
      <c r="B81" s="19" t="s">
        <v>1221</v>
      </c>
      <c r="C81" s="20" t="s">
        <v>1333</v>
      </c>
      <c r="D81" s="19" t="s">
        <v>1230</v>
      </c>
      <c r="E81" s="20" t="s">
        <v>1244</v>
      </c>
      <c r="F81" s="20"/>
    </row>
    <row r="82" spans="1:6">
      <c r="A82" s="19">
        <v>80</v>
      </c>
      <c r="B82" s="19" t="s">
        <v>1221</v>
      </c>
      <c r="C82" s="20" t="s">
        <v>1334</v>
      </c>
      <c r="D82" s="19" t="s">
        <v>88</v>
      </c>
      <c r="E82" s="20" t="s">
        <v>1223</v>
      </c>
      <c r="F82" s="20"/>
    </row>
    <row r="83" spans="1:6">
      <c r="A83" s="19">
        <v>81</v>
      </c>
      <c r="B83" s="19" t="s">
        <v>1221</v>
      </c>
      <c r="C83" s="20" t="s">
        <v>1335</v>
      </c>
      <c r="D83" s="19" t="s">
        <v>1230</v>
      </c>
      <c r="E83" s="20" t="s">
        <v>1223</v>
      </c>
      <c r="F83" s="20"/>
    </row>
    <row r="84" spans="1:6">
      <c r="A84" s="19">
        <v>82</v>
      </c>
      <c r="B84" s="19" t="s">
        <v>1221</v>
      </c>
      <c r="C84" s="20" t="s">
        <v>1336</v>
      </c>
      <c r="D84" s="19" t="s">
        <v>88</v>
      </c>
      <c r="E84" s="20" t="s">
        <v>1223</v>
      </c>
      <c r="F84" s="20" t="s">
        <v>1234</v>
      </c>
    </row>
    <row r="85" spans="1:6">
      <c r="A85" s="19">
        <v>83</v>
      </c>
      <c r="B85" s="19" t="s">
        <v>1221</v>
      </c>
      <c r="C85" s="20" t="s">
        <v>1337</v>
      </c>
      <c r="D85" s="19" t="s">
        <v>88</v>
      </c>
      <c r="E85" s="20" t="s">
        <v>1223</v>
      </c>
      <c r="F85" s="20"/>
    </row>
    <row r="86" spans="1:6">
      <c r="A86" s="19">
        <v>84</v>
      </c>
      <c r="B86" s="19" t="s">
        <v>1221</v>
      </c>
      <c r="C86" s="20" t="s">
        <v>1338</v>
      </c>
      <c r="D86" s="19" t="s">
        <v>1230</v>
      </c>
      <c r="E86" s="20" t="s">
        <v>1223</v>
      </c>
      <c r="F86" s="20"/>
    </row>
    <row r="87" spans="1:6">
      <c r="A87" s="19">
        <v>85</v>
      </c>
      <c r="B87" s="19" t="s">
        <v>1221</v>
      </c>
      <c r="C87" s="20" t="s">
        <v>1339</v>
      </c>
      <c r="D87" s="19" t="s">
        <v>88</v>
      </c>
      <c r="E87" s="20" t="s">
        <v>1223</v>
      </c>
      <c r="F87" s="20" t="s">
        <v>1340</v>
      </c>
    </row>
    <row r="88" spans="1:6">
      <c r="A88" s="19">
        <v>86</v>
      </c>
      <c r="B88" s="19" t="s">
        <v>1221</v>
      </c>
      <c r="C88" s="20" t="s">
        <v>1341</v>
      </c>
      <c r="D88" s="19" t="s">
        <v>88</v>
      </c>
      <c r="E88" s="20" t="s">
        <v>1271</v>
      </c>
      <c r="F88" s="20"/>
    </row>
    <row r="89" spans="1:6">
      <c r="A89" s="19">
        <v>87</v>
      </c>
      <c r="B89" s="19" t="s">
        <v>1221</v>
      </c>
      <c r="C89" s="20" t="s">
        <v>1342</v>
      </c>
      <c r="D89" s="19" t="s">
        <v>1259</v>
      </c>
      <c r="E89" s="20" t="s">
        <v>1223</v>
      </c>
      <c r="F89" s="20" t="s">
        <v>1343</v>
      </c>
    </row>
    <row r="90" spans="1:6">
      <c r="A90" s="19">
        <v>88</v>
      </c>
      <c r="B90" s="19" t="s">
        <v>1221</v>
      </c>
      <c r="C90" s="20" t="s">
        <v>1344</v>
      </c>
      <c r="D90" s="19" t="s">
        <v>1259</v>
      </c>
      <c r="E90" s="20" t="s">
        <v>1223</v>
      </c>
      <c r="F90" s="20" t="s">
        <v>1345</v>
      </c>
    </row>
    <row r="91" spans="1:6">
      <c r="A91" s="19">
        <v>89</v>
      </c>
      <c r="B91" s="19" t="s">
        <v>1221</v>
      </c>
      <c r="C91" s="20" t="s">
        <v>1346</v>
      </c>
      <c r="D91" s="19" t="s">
        <v>1259</v>
      </c>
      <c r="E91" s="20" t="s">
        <v>1223</v>
      </c>
      <c r="F91" s="20" t="s">
        <v>1345</v>
      </c>
    </row>
    <row r="92" spans="1:6">
      <c r="A92" s="19">
        <v>90</v>
      </c>
      <c r="B92" s="19" t="s">
        <v>1221</v>
      </c>
      <c r="C92" s="20" t="s">
        <v>1347</v>
      </c>
      <c r="D92" s="19" t="s">
        <v>1259</v>
      </c>
      <c r="E92" s="20" t="s">
        <v>1223</v>
      </c>
      <c r="F92" s="20" t="s">
        <v>1345</v>
      </c>
    </row>
    <row r="93" spans="1:6">
      <c r="A93" s="19">
        <v>91</v>
      </c>
      <c r="B93" s="19" t="s">
        <v>1221</v>
      </c>
      <c r="C93" s="20" t="s">
        <v>1348</v>
      </c>
      <c r="D93" s="19" t="s">
        <v>1230</v>
      </c>
      <c r="E93" s="20" t="s">
        <v>1223</v>
      </c>
      <c r="F93" s="20"/>
    </row>
    <row r="94" spans="1:6">
      <c r="A94" s="19">
        <v>92</v>
      </c>
      <c r="B94" s="19" t="s">
        <v>1221</v>
      </c>
      <c r="C94" s="20" t="s">
        <v>1349</v>
      </c>
      <c r="D94" s="19" t="s">
        <v>88</v>
      </c>
      <c r="E94" s="20" t="s">
        <v>1350</v>
      </c>
      <c r="F94" s="20"/>
    </row>
    <row r="95" spans="1:6">
      <c r="A95" s="19">
        <v>93</v>
      </c>
      <c r="B95" s="19" t="s">
        <v>1221</v>
      </c>
      <c r="C95" s="20" t="s">
        <v>1351</v>
      </c>
      <c r="D95" s="19" t="s">
        <v>88</v>
      </c>
      <c r="E95" s="20" t="s">
        <v>1223</v>
      </c>
      <c r="F95" s="20" t="s">
        <v>1352</v>
      </c>
    </row>
    <row r="96" spans="1:6">
      <c r="A96" s="19">
        <v>94</v>
      </c>
      <c r="B96" s="19" t="s">
        <v>1221</v>
      </c>
      <c r="C96" s="20" t="s">
        <v>1353</v>
      </c>
      <c r="D96" s="19" t="s">
        <v>1230</v>
      </c>
      <c r="E96" s="20" t="s">
        <v>1244</v>
      </c>
      <c r="F96" s="20"/>
    </row>
    <row r="97" spans="1:6">
      <c r="A97" s="19">
        <v>95</v>
      </c>
      <c r="B97" s="19" t="s">
        <v>1221</v>
      </c>
      <c r="C97" s="20" t="s">
        <v>1354</v>
      </c>
      <c r="D97" s="19" t="s">
        <v>1255</v>
      </c>
      <c r="E97" s="20" t="s">
        <v>1256</v>
      </c>
      <c r="F97" s="20"/>
    </row>
    <row r="98" spans="1:6">
      <c r="A98" s="19">
        <v>96</v>
      </c>
      <c r="B98" s="19" t="s">
        <v>1221</v>
      </c>
      <c r="C98" s="20" t="s">
        <v>1355</v>
      </c>
      <c r="D98" s="19" t="s">
        <v>1255</v>
      </c>
      <c r="E98" s="20" t="s">
        <v>1256</v>
      </c>
      <c r="F98" s="20"/>
    </row>
    <row r="99" spans="1:6">
      <c r="A99" s="19">
        <v>97</v>
      </c>
      <c r="B99" s="19" t="s">
        <v>1221</v>
      </c>
      <c r="C99" s="20" t="s">
        <v>1356</v>
      </c>
      <c r="D99" s="19" t="s">
        <v>1259</v>
      </c>
      <c r="E99" s="20" t="s">
        <v>1223</v>
      </c>
      <c r="F99" s="20" t="s">
        <v>1357</v>
      </c>
    </row>
    <row r="100" spans="1:6">
      <c r="A100" s="19">
        <v>98</v>
      </c>
      <c r="B100" s="19" t="s">
        <v>1221</v>
      </c>
      <c r="C100" s="20" t="s">
        <v>1358</v>
      </c>
      <c r="D100" s="19" t="s">
        <v>1259</v>
      </c>
      <c r="E100" s="20" t="s">
        <v>1223</v>
      </c>
      <c r="F100" s="20" t="s">
        <v>1357</v>
      </c>
    </row>
    <row r="101" spans="1:6">
      <c r="A101" s="19">
        <v>99</v>
      </c>
      <c r="B101" s="19" t="s">
        <v>1221</v>
      </c>
      <c r="C101" s="20" t="s">
        <v>1359</v>
      </c>
      <c r="D101" s="19" t="s">
        <v>1259</v>
      </c>
      <c r="E101" s="20" t="s">
        <v>1223</v>
      </c>
      <c r="F101" s="20" t="s">
        <v>1360</v>
      </c>
    </row>
    <row r="102" spans="1:6">
      <c r="A102" s="19">
        <v>100</v>
      </c>
      <c r="B102" s="19" t="s">
        <v>1361</v>
      </c>
      <c r="C102" s="20" t="s">
        <v>1362</v>
      </c>
      <c r="D102" s="19" t="s">
        <v>88</v>
      </c>
      <c r="E102" s="20" t="s">
        <v>88</v>
      </c>
      <c r="F102" s="20" t="s">
        <v>88</v>
      </c>
    </row>
    <row r="103" spans="1:6">
      <c r="A103" s="19">
        <v>101</v>
      </c>
      <c r="B103" s="19" t="s">
        <v>1361</v>
      </c>
      <c r="C103" s="20" t="s">
        <v>1363</v>
      </c>
      <c r="D103" s="19" t="s">
        <v>88</v>
      </c>
      <c r="E103" s="20" t="s">
        <v>1223</v>
      </c>
      <c r="F103" s="20" t="s">
        <v>1364</v>
      </c>
    </row>
    <row r="104" spans="1:6">
      <c r="A104" s="19">
        <v>102</v>
      </c>
      <c r="B104" s="19" t="s">
        <v>1361</v>
      </c>
      <c r="C104" s="20" t="s">
        <v>1365</v>
      </c>
      <c r="D104" s="19" t="s">
        <v>88</v>
      </c>
      <c r="E104" s="20" t="s">
        <v>1223</v>
      </c>
      <c r="F104" s="20"/>
    </row>
    <row r="105" spans="1:6">
      <c r="A105" s="19">
        <v>103</v>
      </c>
      <c r="B105" s="19" t="s">
        <v>1361</v>
      </c>
      <c r="C105" s="20" t="s">
        <v>1366</v>
      </c>
      <c r="D105" s="19" t="s">
        <v>1252</v>
      </c>
      <c r="E105" s="20" t="s">
        <v>1223</v>
      </c>
      <c r="F105" s="20"/>
    </row>
    <row r="106" spans="1:6">
      <c r="A106" s="19">
        <v>104</v>
      </c>
      <c r="B106" s="19" t="s">
        <v>1361</v>
      </c>
      <c r="C106" s="20" t="s">
        <v>1367</v>
      </c>
      <c r="D106" s="19" t="s">
        <v>88</v>
      </c>
      <c r="E106" s="20" t="s">
        <v>1223</v>
      </c>
      <c r="F106" s="20"/>
    </row>
    <row r="107" spans="1:6">
      <c r="A107" s="19">
        <v>105</v>
      </c>
      <c r="B107" s="19" t="s">
        <v>1361</v>
      </c>
      <c r="C107" s="20" t="s">
        <v>1368</v>
      </c>
      <c r="D107" s="19" t="s">
        <v>88</v>
      </c>
      <c r="E107" s="20" t="s">
        <v>1223</v>
      </c>
      <c r="F107" s="20" t="s">
        <v>1369</v>
      </c>
    </row>
    <row r="108" spans="1:6">
      <c r="A108" s="19">
        <v>106</v>
      </c>
      <c r="B108" s="19" t="s">
        <v>1361</v>
      </c>
      <c r="C108" s="20" t="s">
        <v>1237</v>
      </c>
      <c r="D108" s="19" t="s">
        <v>88</v>
      </c>
      <c r="E108" s="20" t="s">
        <v>1223</v>
      </c>
      <c r="F108" s="20" t="s">
        <v>1238</v>
      </c>
    </row>
    <row r="109" spans="1:6">
      <c r="A109" s="19">
        <v>107</v>
      </c>
      <c r="B109" s="19" t="s">
        <v>1361</v>
      </c>
      <c r="C109" s="20" t="s">
        <v>1370</v>
      </c>
      <c r="D109" s="19" t="s">
        <v>1230</v>
      </c>
      <c r="E109" s="20" t="s">
        <v>1231</v>
      </c>
      <c r="F109" s="20" t="s">
        <v>1232</v>
      </c>
    </row>
    <row r="110" spans="1:6">
      <c r="A110" s="19">
        <v>108</v>
      </c>
      <c r="B110" s="19" t="s">
        <v>1361</v>
      </c>
      <c r="C110" s="20" t="s">
        <v>1371</v>
      </c>
      <c r="D110" s="19" t="s">
        <v>88</v>
      </c>
      <c r="E110" s="20" t="s">
        <v>1223</v>
      </c>
      <c r="F110" s="20" t="s">
        <v>1372</v>
      </c>
    </row>
    <row r="111" spans="1:6">
      <c r="A111" s="19">
        <v>109</v>
      </c>
      <c r="B111" s="19" t="s">
        <v>1361</v>
      </c>
      <c r="C111" s="20" t="s">
        <v>1373</v>
      </c>
      <c r="D111" s="19" t="s">
        <v>501</v>
      </c>
      <c r="E111" s="20" t="s">
        <v>1374</v>
      </c>
      <c r="F111" s="20"/>
    </row>
    <row r="112" spans="1:6">
      <c r="A112" s="19">
        <v>110</v>
      </c>
      <c r="B112" s="19" t="s">
        <v>1361</v>
      </c>
      <c r="C112" s="20" t="s">
        <v>1375</v>
      </c>
      <c r="D112" s="19" t="s">
        <v>88</v>
      </c>
      <c r="E112" s="20" t="s">
        <v>1223</v>
      </c>
      <c r="F112" s="20" t="s">
        <v>1364</v>
      </c>
    </row>
    <row r="113" spans="1:6">
      <c r="A113" s="19">
        <v>111</v>
      </c>
      <c r="B113" s="19" t="s">
        <v>1361</v>
      </c>
      <c r="C113" s="20" t="s">
        <v>1376</v>
      </c>
      <c r="D113" s="19" t="s">
        <v>1230</v>
      </c>
      <c r="E113" s="20" t="s">
        <v>1244</v>
      </c>
      <c r="F113" s="20"/>
    </row>
    <row r="114" spans="1:6">
      <c r="A114" s="19">
        <v>112</v>
      </c>
      <c r="B114" s="19" t="s">
        <v>1361</v>
      </c>
      <c r="C114" s="20" t="s">
        <v>1377</v>
      </c>
      <c r="D114" s="19" t="s">
        <v>1230</v>
      </c>
      <c r="E114" s="20" t="s">
        <v>1244</v>
      </c>
      <c r="F114" s="20"/>
    </row>
    <row r="115" spans="1:6">
      <c r="A115" s="19">
        <v>113</v>
      </c>
      <c r="B115" s="19" t="s">
        <v>1361</v>
      </c>
      <c r="C115" s="20" t="s">
        <v>1253</v>
      </c>
      <c r="D115" s="19" t="s">
        <v>88</v>
      </c>
      <c r="E115" s="20" t="s">
        <v>1223</v>
      </c>
      <c r="F115" s="20"/>
    </row>
    <row r="116" spans="1:6">
      <c r="A116" s="19">
        <v>114</v>
      </c>
      <c r="B116" s="19" t="s">
        <v>1361</v>
      </c>
      <c r="C116" s="20" t="s">
        <v>1378</v>
      </c>
      <c r="D116" s="19" t="s">
        <v>1255</v>
      </c>
      <c r="E116" s="20" t="s">
        <v>1256</v>
      </c>
      <c r="F116" s="20"/>
    </row>
    <row r="117" spans="1:6">
      <c r="A117" s="19">
        <v>115</v>
      </c>
      <c r="B117" s="19" t="s">
        <v>1361</v>
      </c>
      <c r="C117" s="20" t="s">
        <v>1379</v>
      </c>
      <c r="D117" s="19" t="s">
        <v>1255</v>
      </c>
      <c r="E117" s="20" t="s">
        <v>1256</v>
      </c>
      <c r="F117" s="20"/>
    </row>
    <row r="118" spans="1:6">
      <c r="A118" s="19">
        <v>116</v>
      </c>
      <c r="B118" s="19" t="s">
        <v>1361</v>
      </c>
      <c r="C118" s="20" t="s">
        <v>1265</v>
      </c>
      <c r="D118" s="19" t="s">
        <v>88</v>
      </c>
      <c r="E118" s="20" t="s">
        <v>1223</v>
      </c>
      <c r="F118" s="20"/>
    </row>
    <row r="119" spans="1:6">
      <c r="A119" s="19">
        <v>117</v>
      </c>
      <c r="B119" s="19" t="s">
        <v>1361</v>
      </c>
      <c r="C119" s="20" t="s">
        <v>1380</v>
      </c>
      <c r="D119" s="19" t="s">
        <v>88</v>
      </c>
      <c r="E119" s="20" t="s">
        <v>1223</v>
      </c>
      <c r="F119" s="20"/>
    </row>
    <row r="120" spans="1:6">
      <c r="A120" s="19">
        <v>118</v>
      </c>
      <c r="B120" s="19" t="s">
        <v>1361</v>
      </c>
      <c r="C120" s="20" t="s">
        <v>1381</v>
      </c>
      <c r="D120" s="19" t="s">
        <v>88</v>
      </c>
      <c r="E120" s="20" t="s">
        <v>1223</v>
      </c>
      <c r="F120" s="20"/>
    </row>
    <row r="121" spans="1:6">
      <c r="A121" s="19">
        <v>119</v>
      </c>
      <c r="B121" s="19" t="s">
        <v>1361</v>
      </c>
      <c r="C121" s="20" t="s">
        <v>1382</v>
      </c>
      <c r="D121" s="19" t="s">
        <v>88</v>
      </c>
      <c r="E121" s="20" t="s">
        <v>1223</v>
      </c>
      <c r="F121" s="20"/>
    </row>
    <row r="122" spans="1:6">
      <c r="A122" s="19">
        <v>120</v>
      </c>
      <c r="B122" s="19" t="s">
        <v>1361</v>
      </c>
      <c r="C122" s="20" t="s">
        <v>1383</v>
      </c>
      <c r="D122" s="19" t="s">
        <v>88</v>
      </c>
      <c r="E122" s="20" t="s">
        <v>1223</v>
      </c>
      <c r="F122" s="20"/>
    </row>
    <row r="123" spans="1:6">
      <c r="A123" s="19">
        <v>121</v>
      </c>
      <c r="B123" s="19" t="s">
        <v>1361</v>
      </c>
      <c r="C123" s="20" t="s">
        <v>1262</v>
      </c>
      <c r="D123" s="19" t="s">
        <v>88</v>
      </c>
      <c r="E123" s="20" t="s">
        <v>1223</v>
      </c>
      <c r="F123" s="20"/>
    </row>
    <row r="124" spans="1:6">
      <c r="A124" s="19">
        <v>122</v>
      </c>
      <c r="B124" s="19" t="s">
        <v>1361</v>
      </c>
      <c r="C124" s="20" t="s">
        <v>1384</v>
      </c>
      <c r="D124" s="19" t="s">
        <v>88</v>
      </c>
      <c r="E124" s="20" t="s">
        <v>1223</v>
      </c>
      <c r="F124" s="20" t="s">
        <v>1234</v>
      </c>
    </row>
    <row r="125" spans="1:6">
      <c r="A125" s="19">
        <v>123</v>
      </c>
      <c r="B125" s="19" t="s">
        <v>1361</v>
      </c>
      <c r="C125" s="20" t="s">
        <v>1385</v>
      </c>
      <c r="D125" s="19" t="s">
        <v>1230</v>
      </c>
      <c r="E125" s="20" t="s">
        <v>1244</v>
      </c>
      <c r="F125" s="20"/>
    </row>
    <row r="126" spans="1:6">
      <c r="A126" s="19">
        <v>124</v>
      </c>
      <c r="B126" s="19" t="s">
        <v>1361</v>
      </c>
      <c r="C126" s="20" t="s">
        <v>1386</v>
      </c>
      <c r="D126" s="19" t="s">
        <v>1230</v>
      </c>
      <c r="E126" s="20" t="s">
        <v>1244</v>
      </c>
      <c r="F126" s="20"/>
    </row>
    <row r="127" spans="1:6">
      <c r="A127" s="19">
        <v>125</v>
      </c>
      <c r="B127" s="19" t="s">
        <v>1361</v>
      </c>
      <c r="C127" s="20" t="s">
        <v>1387</v>
      </c>
      <c r="D127" s="19" t="s">
        <v>1230</v>
      </c>
      <c r="E127" s="20" t="s">
        <v>1388</v>
      </c>
      <c r="F127" s="20"/>
    </row>
    <row r="128" spans="1:6">
      <c r="A128" s="19">
        <v>126</v>
      </c>
      <c r="B128" s="19" t="s">
        <v>1361</v>
      </c>
      <c r="C128" s="20" t="s">
        <v>1389</v>
      </c>
      <c r="D128" s="19" t="s">
        <v>88</v>
      </c>
      <c r="E128" s="20" t="s">
        <v>1223</v>
      </c>
      <c r="F128" s="20" t="s">
        <v>1234</v>
      </c>
    </row>
    <row r="129" spans="1:6">
      <c r="A129" s="19">
        <v>127</v>
      </c>
      <c r="B129" s="19" t="s">
        <v>1361</v>
      </c>
      <c r="C129" s="20" t="s">
        <v>1390</v>
      </c>
      <c r="D129" s="19" t="s">
        <v>88</v>
      </c>
      <c r="E129" s="20" t="s">
        <v>1223</v>
      </c>
      <c r="F129" s="20"/>
    </row>
    <row r="130" spans="1:6">
      <c r="A130" s="19">
        <v>128</v>
      </c>
      <c r="B130" s="19" t="s">
        <v>1361</v>
      </c>
      <c r="C130" s="20" t="s">
        <v>1391</v>
      </c>
      <c r="D130" s="19" t="s">
        <v>88</v>
      </c>
      <c r="E130" s="20" t="s">
        <v>1223</v>
      </c>
      <c r="F130" s="20" t="s">
        <v>1392</v>
      </c>
    </row>
    <row r="131" spans="1:6">
      <c r="A131" s="19">
        <v>129</v>
      </c>
      <c r="B131" s="19" t="s">
        <v>1361</v>
      </c>
      <c r="C131" s="20" t="s">
        <v>1393</v>
      </c>
      <c r="D131" s="19" t="s">
        <v>88</v>
      </c>
      <c r="E131" s="20" t="s">
        <v>1223</v>
      </c>
      <c r="F131" s="20" t="s">
        <v>1394</v>
      </c>
    </row>
    <row r="132" spans="1:6">
      <c r="A132" s="19">
        <v>130</v>
      </c>
      <c r="B132" s="19" t="s">
        <v>1361</v>
      </c>
      <c r="C132" s="20" t="s">
        <v>1395</v>
      </c>
      <c r="D132" s="19" t="s">
        <v>1230</v>
      </c>
      <c r="E132" s="20" t="s">
        <v>1388</v>
      </c>
      <c r="F132" s="20"/>
    </row>
    <row r="133" spans="1:6">
      <c r="A133" s="19">
        <v>131</v>
      </c>
      <c r="B133" s="19" t="s">
        <v>1361</v>
      </c>
      <c r="C133" s="20" t="s">
        <v>1270</v>
      </c>
      <c r="D133" s="19" t="s">
        <v>88</v>
      </c>
      <c r="E133" s="20" t="s">
        <v>1271</v>
      </c>
      <c r="F133" s="20"/>
    </row>
    <row r="134" spans="1:6">
      <c r="A134" s="19">
        <v>132</v>
      </c>
      <c r="B134" s="19" t="s">
        <v>1361</v>
      </c>
      <c r="C134" s="20" t="s">
        <v>1287</v>
      </c>
      <c r="D134" s="19" t="s">
        <v>1230</v>
      </c>
      <c r="E134" s="20" t="s">
        <v>1244</v>
      </c>
      <c r="F134" s="20"/>
    </row>
    <row r="135" spans="1:6">
      <c r="A135" s="19">
        <v>133</v>
      </c>
      <c r="B135" s="19" t="s">
        <v>1361</v>
      </c>
      <c r="C135" s="20" t="s">
        <v>1396</v>
      </c>
      <c r="D135" s="19" t="s">
        <v>88</v>
      </c>
      <c r="E135" s="20" t="s">
        <v>1271</v>
      </c>
      <c r="F135" s="20"/>
    </row>
    <row r="136" spans="1:6">
      <c r="A136" s="19">
        <v>134</v>
      </c>
      <c r="B136" s="19" t="s">
        <v>1361</v>
      </c>
      <c r="C136" s="20" t="s">
        <v>1397</v>
      </c>
      <c r="D136" s="19" t="s">
        <v>1227</v>
      </c>
      <c r="E136" s="20" t="s">
        <v>1398</v>
      </c>
      <c r="F136" s="20"/>
    </row>
    <row r="137" spans="1:6">
      <c r="A137" s="19">
        <v>135</v>
      </c>
      <c r="B137" s="19" t="s">
        <v>1361</v>
      </c>
      <c r="C137" s="20" t="s">
        <v>1399</v>
      </c>
      <c r="D137" s="19" t="s">
        <v>88</v>
      </c>
      <c r="E137" s="20" t="s">
        <v>1271</v>
      </c>
      <c r="F137" s="20"/>
    </row>
    <row r="138" spans="1:6">
      <c r="A138" s="19">
        <v>136</v>
      </c>
      <c r="B138" s="19" t="s">
        <v>1361</v>
      </c>
      <c r="C138" s="20" t="s">
        <v>1400</v>
      </c>
      <c r="D138" s="19" t="s">
        <v>1227</v>
      </c>
      <c r="E138" s="20" t="s">
        <v>1398</v>
      </c>
      <c r="F138" s="20"/>
    </row>
    <row r="139" spans="1:6">
      <c r="A139" s="19">
        <v>137</v>
      </c>
      <c r="B139" s="19" t="s">
        <v>1361</v>
      </c>
      <c r="C139" s="20" t="s">
        <v>1401</v>
      </c>
      <c r="D139" s="19" t="s">
        <v>1230</v>
      </c>
      <c r="E139" s="20" t="s">
        <v>1388</v>
      </c>
      <c r="F139" s="20"/>
    </row>
    <row r="140" spans="1:6">
      <c r="A140" s="19">
        <v>138</v>
      </c>
      <c r="B140" s="19" t="s">
        <v>1361</v>
      </c>
      <c r="C140" s="20" t="s">
        <v>1402</v>
      </c>
      <c r="D140" s="19" t="s">
        <v>88</v>
      </c>
      <c r="E140" s="20" t="s">
        <v>1223</v>
      </c>
      <c r="F140" s="20"/>
    </row>
    <row r="141" spans="1:6">
      <c r="A141" s="19">
        <v>139</v>
      </c>
      <c r="B141" s="19" t="s">
        <v>1361</v>
      </c>
      <c r="C141" s="20" t="s">
        <v>1403</v>
      </c>
      <c r="D141" s="19" t="s">
        <v>1252</v>
      </c>
      <c r="E141" s="20" t="s">
        <v>1223</v>
      </c>
      <c r="F141" s="20"/>
    </row>
    <row r="142" spans="1:6">
      <c r="A142" s="19">
        <v>140</v>
      </c>
      <c r="B142" s="19" t="s">
        <v>1361</v>
      </c>
      <c r="C142" s="20" t="s">
        <v>1404</v>
      </c>
      <c r="D142" s="19" t="s">
        <v>88</v>
      </c>
      <c r="E142" s="20" t="s">
        <v>1223</v>
      </c>
      <c r="F142" s="20" t="s">
        <v>1405</v>
      </c>
    </row>
    <row r="143" spans="1:6">
      <c r="A143" s="19">
        <v>141</v>
      </c>
      <c r="B143" s="19" t="s">
        <v>1361</v>
      </c>
      <c r="C143" s="20" t="s">
        <v>1293</v>
      </c>
      <c r="D143" s="19" t="s">
        <v>88</v>
      </c>
      <c r="E143" s="20" t="s">
        <v>1271</v>
      </c>
      <c r="F143" s="20"/>
    </row>
    <row r="144" spans="1:6">
      <c r="A144" s="19">
        <v>142</v>
      </c>
      <c r="B144" s="19" t="s">
        <v>1361</v>
      </c>
      <c r="C144" s="20" t="s">
        <v>1294</v>
      </c>
      <c r="D144" s="19" t="s">
        <v>1230</v>
      </c>
      <c r="E144" s="20" t="s">
        <v>1244</v>
      </c>
      <c r="F144" s="20"/>
    </row>
    <row r="145" spans="1:6">
      <c r="A145" s="19">
        <v>143</v>
      </c>
      <c r="B145" s="19" t="s">
        <v>1361</v>
      </c>
      <c r="C145" s="20" t="s">
        <v>1295</v>
      </c>
      <c r="D145" s="19" t="s">
        <v>88</v>
      </c>
      <c r="E145" s="20" t="s">
        <v>1271</v>
      </c>
      <c r="F145" s="20"/>
    </row>
    <row r="146" spans="1:6">
      <c r="A146" s="19">
        <v>144</v>
      </c>
      <c r="B146" s="19" t="s">
        <v>1361</v>
      </c>
      <c r="C146" s="20" t="s">
        <v>1296</v>
      </c>
      <c r="D146" s="19" t="s">
        <v>1230</v>
      </c>
      <c r="E146" s="20" t="s">
        <v>1244</v>
      </c>
      <c r="F146" s="20"/>
    </row>
    <row r="147" spans="1:6">
      <c r="A147" s="19">
        <v>145</v>
      </c>
      <c r="B147" s="19" t="s">
        <v>1361</v>
      </c>
      <c r="C147" s="20" t="s">
        <v>1307</v>
      </c>
      <c r="D147" s="19" t="s">
        <v>88</v>
      </c>
      <c r="E147" s="20" t="s">
        <v>1271</v>
      </c>
      <c r="F147" s="20"/>
    </row>
    <row r="148" spans="1:6">
      <c r="A148" s="19">
        <v>146</v>
      </c>
      <c r="B148" s="19" t="s">
        <v>1361</v>
      </c>
      <c r="C148" s="20" t="s">
        <v>1308</v>
      </c>
      <c r="D148" s="19" t="s">
        <v>1230</v>
      </c>
      <c r="E148" s="20" t="s">
        <v>1309</v>
      </c>
      <c r="F148" s="20"/>
    </row>
    <row r="149" spans="1:6">
      <c r="A149" s="19">
        <v>147</v>
      </c>
      <c r="B149" s="19" t="s">
        <v>1361</v>
      </c>
      <c r="C149" s="20" t="s">
        <v>1406</v>
      </c>
      <c r="D149" s="19" t="s">
        <v>88</v>
      </c>
      <c r="E149" s="20" t="s">
        <v>1271</v>
      </c>
      <c r="F149" s="20"/>
    </row>
    <row r="150" spans="1:6">
      <c r="A150" s="19">
        <v>148</v>
      </c>
      <c r="B150" s="19" t="s">
        <v>1361</v>
      </c>
      <c r="C150" s="20" t="s">
        <v>1407</v>
      </c>
      <c r="D150" s="19" t="s">
        <v>1230</v>
      </c>
      <c r="E150" s="20" t="s">
        <v>1408</v>
      </c>
      <c r="F150" s="20"/>
    </row>
    <row r="151" spans="1:6">
      <c r="A151" s="19">
        <v>149</v>
      </c>
      <c r="B151" s="19" t="s">
        <v>1361</v>
      </c>
      <c r="C151" s="20" t="s">
        <v>1409</v>
      </c>
      <c r="D151" s="19" t="s">
        <v>88</v>
      </c>
      <c r="E151" s="20" t="s">
        <v>1271</v>
      </c>
      <c r="F151" s="20"/>
    </row>
    <row r="152" spans="1:6">
      <c r="A152" s="19">
        <v>150</v>
      </c>
      <c r="B152" s="19" t="s">
        <v>1361</v>
      </c>
      <c r="C152" s="20" t="s">
        <v>1410</v>
      </c>
      <c r="D152" s="19" t="s">
        <v>1230</v>
      </c>
      <c r="E152" s="20" t="s">
        <v>1408</v>
      </c>
      <c r="F152" s="20"/>
    </row>
    <row r="153" spans="1:6">
      <c r="A153" s="19">
        <v>151</v>
      </c>
      <c r="B153" s="19" t="s">
        <v>1361</v>
      </c>
      <c r="C153" s="20" t="s">
        <v>1411</v>
      </c>
      <c r="D153" s="19" t="s">
        <v>88</v>
      </c>
      <c r="E153" s="20" t="s">
        <v>1223</v>
      </c>
      <c r="F153" s="20"/>
    </row>
    <row r="154" spans="1:6">
      <c r="A154" s="19">
        <v>152</v>
      </c>
      <c r="B154" s="19" t="s">
        <v>1361</v>
      </c>
      <c r="C154" s="20" t="s">
        <v>1412</v>
      </c>
      <c r="D154" s="19" t="s">
        <v>88</v>
      </c>
      <c r="E154" s="20" t="s">
        <v>1413</v>
      </c>
      <c r="F154" s="20"/>
    </row>
    <row r="155" spans="1:6">
      <c r="A155" s="19">
        <v>153</v>
      </c>
      <c r="B155" s="19" t="s">
        <v>1361</v>
      </c>
      <c r="C155" s="20" t="s">
        <v>1414</v>
      </c>
      <c r="D155" s="19" t="s">
        <v>1230</v>
      </c>
      <c r="E155" s="20" t="s">
        <v>1415</v>
      </c>
      <c r="F155" s="20"/>
    </row>
    <row r="156" spans="1:6">
      <c r="A156" s="19">
        <v>154</v>
      </c>
      <c r="B156" s="19" t="s">
        <v>1361</v>
      </c>
      <c r="C156" s="20" t="s">
        <v>1416</v>
      </c>
      <c r="D156" s="19" t="s">
        <v>88</v>
      </c>
      <c r="E156" s="20" t="s">
        <v>1223</v>
      </c>
      <c r="F156" s="20" t="s">
        <v>1392</v>
      </c>
    </row>
    <row r="157" spans="1:6">
      <c r="A157" s="19">
        <v>155</v>
      </c>
      <c r="B157" s="19" t="s">
        <v>1361</v>
      </c>
      <c r="C157" s="20" t="s">
        <v>1417</v>
      </c>
      <c r="D157" s="19" t="s">
        <v>1230</v>
      </c>
      <c r="E157" s="20" t="s">
        <v>1413</v>
      </c>
      <c r="F157" s="20"/>
    </row>
    <row r="158" spans="1:6">
      <c r="A158" s="19">
        <v>156</v>
      </c>
      <c r="B158" s="19" t="s">
        <v>1361</v>
      </c>
      <c r="C158" s="20" t="s">
        <v>1418</v>
      </c>
      <c r="D158" s="19" t="s">
        <v>1230</v>
      </c>
      <c r="E158" s="20" t="s">
        <v>1223</v>
      </c>
      <c r="F158" s="20"/>
    </row>
    <row r="159" spans="1:6">
      <c r="A159" s="19">
        <v>157</v>
      </c>
      <c r="B159" s="19" t="s">
        <v>1361</v>
      </c>
      <c r="C159" s="20" t="s">
        <v>1419</v>
      </c>
      <c r="D159" s="19" t="s">
        <v>1230</v>
      </c>
      <c r="E159" s="20" t="s">
        <v>1223</v>
      </c>
      <c r="F159" s="20"/>
    </row>
    <row r="160" spans="1:6">
      <c r="A160" s="19">
        <v>158</v>
      </c>
      <c r="B160" s="19" t="s">
        <v>1361</v>
      </c>
      <c r="C160" s="20" t="s">
        <v>1420</v>
      </c>
      <c r="D160" s="19" t="s">
        <v>1230</v>
      </c>
      <c r="E160" s="20" t="s">
        <v>1223</v>
      </c>
      <c r="F160" s="20"/>
    </row>
    <row r="161" spans="1:6">
      <c r="A161" s="19">
        <v>159</v>
      </c>
      <c r="B161" s="19" t="s">
        <v>1361</v>
      </c>
      <c r="C161" s="20" t="s">
        <v>1421</v>
      </c>
      <c r="D161" s="19" t="s">
        <v>1422</v>
      </c>
      <c r="E161" s="20" t="s">
        <v>1223</v>
      </c>
      <c r="F161" s="20"/>
    </row>
    <row r="162" spans="1:6">
      <c r="A162" s="19">
        <v>160</v>
      </c>
      <c r="B162" s="19" t="s">
        <v>1361</v>
      </c>
      <c r="C162" s="20" t="s">
        <v>1423</v>
      </c>
      <c r="D162" s="19" t="s">
        <v>88</v>
      </c>
      <c r="E162" s="20" t="s">
        <v>1223</v>
      </c>
      <c r="F162" s="20" t="s">
        <v>1424</v>
      </c>
    </row>
    <row r="163" spans="1:6">
      <c r="A163" s="19">
        <v>161</v>
      </c>
      <c r="B163" s="19" t="s">
        <v>1361</v>
      </c>
      <c r="C163" s="20" t="s">
        <v>1425</v>
      </c>
      <c r="D163" s="19" t="s">
        <v>88</v>
      </c>
      <c r="E163" s="20" t="s">
        <v>1328</v>
      </c>
      <c r="F163" s="20"/>
    </row>
    <row r="164" spans="1:6">
      <c r="A164" s="19">
        <v>162</v>
      </c>
      <c r="B164" s="19" t="s">
        <v>1361</v>
      </c>
      <c r="C164" s="20" t="s">
        <v>1426</v>
      </c>
      <c r="D164" s="19" t="s">
        <v>88</v>
      </c>
      <c r="E164" s="20" t="s">
        <v>1223</v>
      </c>
      <c r="F164" s="20" t="s">
        <v>1427</v>
      </c>
    </row>
    <row r="165" spans="1:6">
      <c r="A165" s="19">
        <v>163</v>
      </c>
      <c r="B165" s="19" t="s">
        <v>1361</v>
      </c>
      <c r="C165" s="20" t="s">
        <v>1428</v>
      </c>
      <c r="D165" s="19" t="s">
        <v>88</v>
      </c>
      <c r="E165" s="20" t="s">
        <v>1271</v>
      </c>
      <c r="F165" s="20"/>
    </row>
    <row r="166" spans="1:6">
      <c r="A166" s="19">
        <v>164</v>
      </c>
      <c r="B166" s="19" t="s">
        <v>1361</v>
      </c>
      <c r="C166" s="20" t="s">
        <v>1429</v>
      </c>
      <c r="D166" s="19" t="s">
        <v>1230</v>
      </c>
      <c r="E166" s="20" t="s">
        <v>1223</v>
      </c>
      <c r="F166" s="20"/>
    </row>
    <row r="167" spans="1:6">
      <c r="A167" s="19">
        <v>165</v>
      </c>
      <c r="B167" s="19" t="s">
        <v>1361</v>
      </c>
      <c r="C167" s="20" t="s">
        <v>1430</v>
      </c>
      <c r="D167" s="19" t="s">
        <v>1259</v>
      </c>
      <c r="E167" s="20" t="s">
        <v>1223</v>
      </c>
      <c r="F167" s="20" t="s">
        <v>1357</v>
      </c>
    </row>
    <row r="168" spans="1:6">
      <c r="A168" s="19">
        <v>166</v>
      </c>
      <c r="B168" s="19" t="s">
        <v>1361</v>
      </c>
      <c r="C168" s="20" t="s">
        <v>1431</v>
      </c>
      <c r="D168" s="19" t="s">
        <v>1259</v>
      </c>
      <c r="E168" s="20" t="s">
        <v>1223</v>
      </c>
      <c r="F168" s="20" t="s">
        <v>1357</v>
      </c>
    </row>
    <row r="169" spans="1:6">
      <c r="A169" s="19">
        <v>167</v>
      </c>
      <c r="B169" s="19" t="s">
        <v>1361</v>
      </c>
      <c r="C169" s="20" t="s">
        <v>1432</v>
      </c>
      <c r="D169" s="19" t="s">
        <v>1259</v>
      </c>
      <c r="E169" s="20" t="s">
        <v>1223</v>
      </c>
      <c r="F169" s="20" t="s">
        <v>1357</v>
      </c>
    </row>
    <row r="170" spans="1:6">
      <c r="A170" s="19">
        <v>168</v>
      </c>
      <c r="B170" s="19" t="s">
        <v>1361</v>
      </c>
      <c r="C170" s="20" t="s">
        <v>1433</v>
      </c>
      <c r="D170" s="19" t="s">
        <v>1259</v>
      </c>
      <c r="E170" s="20" t="s">
        <v>1223</v>
      </c>
      <c r="F170" s="20" t="s">
        <v>1357</v>
      </c>
    </row>
    <row r="171" spans="1:6">
      <c r="A171" s="19">
        <v>169</v>
      </c>
      <c r="B171" s="19" t="s">
        <v>1361</v>
      </c>
      <c r="C171" s="20" t="s">
        <v>1434</v>
      </c>
      <c r="D171" s="19" t="s">
        <v>1227</v>
      </c>
      <c r="E171" s="20" t="s">
        <v>1435</v>
      </c>
      <c r="F171" s="20" t="s">
        <v>88</v>
      </c>
    </row>
    <row r="172" spans="1:6">
      <c r="A172" s="19">
        <v>170</v>
      </c>
      <c r="B172" s="19" t="s">
        <v>1361</v>
      </c>
      <c r="C172" s="20" t="s">
        <v>1436</v>
      </c>
      <c r="D172" s="19" t="s">
        <v>1227</v>
      </c>
      <c r="E172" s="20" t="s">
        <v>1435</v>
      </c>
      <c r="F172" s="20" t="s">
        <v>88</v>
      </c>
    </row>
    <row r="173" spans="1:6">
      <c r="A173" s="19">
        <v>171</v>
      </c>
      <c r="B173" s="19" t="s">
        <v>1361</v>
      </c>
      <c r="C173" s="20" t="s">
        <v>1362</v>
      </c>
      <c r="D173" s="19" t="s">
        <v>88</v>
      </c>
      <c r="E173" s="20" t="s">
        <v>88</v>
      </c>
      <c r="F173" s="20" t="s">
        <v>88</v>
      </c>
    </row>
    <row r="174" spans="1:6">
      <c r="A174" s="19">
        <v>172</v>
      </c>
      <c r="B174" s="19" t="s">
        <v>1361</v>
      </c>
      <c r="C174" s="20" t="s">
        <v>1362</v>
      </c>
      <c r="D174" s="19" t="s">
        <v>88</v>
      </c>
      <c r="E174" s="20" t="s">
        <v>88</v>
      </c>
      <c r="F174" s="20" t="s">
        <v>88</v>
      </c>
    </row>
    <row r="175" spans="1:6">
      <c r="A175" s="19">
        <v>173</v>
      </c>
      <c r="B175" s="19" t="s">
        <v>1361</v>
      </c>
      <c r="C175" s="20" t="s">
        <v>1362</v>
      </c>
      <c r="D175" s="19" t="s">
        <v>88</v>
      </c>
      <c r="E175" s="20" t="s">
        <v>88</v>
      </c>
      <c r="F175" s="20" t="s">
        <v>88</v>
      </c>
    </row>
    <row r="176" spans="1:6">
      <c r="A176" s="19">
        <v>174</v>
      </c>
      <c r="B176" s="19" t="s">
        <v>1361</v>
      </c>
      <c r="C176" s="20" t="s">
        <v>1362</v>
      </c>
      <c r="D176" s="19" t="s">
        <v>88</v>
      </c>
      <c r="E176" s="20" t="s">
        <v>88</v>
      </c>
      <c r="F176" s="20" t="s">
        <v>88</v>
      </c>
    </row>
    <row r="177" spans="1:6">
      <c r="A177" s="19">
        <v>175</v>
      </c>
      <c r="B177" s="19" t="s">
        <v>1361</v>
      </c>
      <c r="C177" s="20" t="s">
        <v>1362</v>
      </c>
      <c r="D177" s="19" t="s">
        <v>88</v>
      </c>
      <c r="E177" s="20" t="s">
        <v>88</v>
      </c>
      <c r="F177" s="20" t="s">
        <v>88</v>
      </c>
    </row>
    <row r="178" spans="1:6">
      <c r="A178" s="19">
        <v>176</v>
      </c>
      <c r="B178" s="19" t="s">
        <v>1361</v>
      </c>
      <c r="C178" s="20" t="s">
        <v>1362</v>
      </c>
      <c r="D178" s="19" t="s">
        <v>88</v>
      </c>
      <c r="E178" s="20" t="s">
        <v>88</v>
      </c>
      <c r="F178" s="20" t="s">
        <v>88</v>
      </c>
    </row>
    <row r="179" spans="1:6">
      <c r="A179" s="19">
        <v>177</v>
      </c>
      <c r="B179" s="19" t="s">
        <v>1361</v>
      </c>
      <c r="C179" s="20" t="s">
        <v>1362</v>
      </c>
      <c r="D179" s="19" t="s">
        <v>88</v>
      </c>
      <c r="E179" s="20" t="s">
        <v>88</v>
      </c>
      <c r="F179" s="20" t="s">
        <v>88</v>
      </c>
    </row>
    <row r="180" spans="1:6">
      <c r="A180" s="19">
        <v>178</v>
      </c>
      <c r="B180" s="19" t="s">
        <v>1361</v>
      </c>
      <c r="C180" s="20" t="s">
        <v>1362</v>
      </c>
      <c r="D180" s="19" t="s">
        <v>88</v>
      </c>
      <c r="E180" s="20" t="s">
        <v>88</v>
      </c>
      <c r="F180" s="20" t="s">
        <v>88</v>
      </c>
    </row>
    <row r="181" spans="1:6">
      <c r="A181" s="19">
        <v>179</v>
      </c>
      <c r="B181" s="19" t="s">
        <v>1361</v>
      </c>
      <c r="C181" s="20" t="s">
        <v>1362</v>
      </c>
      <c r="D181" s="19" t="s">
        <v>88</v>
      </c>
      <c r="E181" s="20" t="s">
        <v>88</v>
      </c>
      <c r="F181" s="20" t="s">
        <v>88</v>
      </c>
    </row>
    <row r="182" spans="1:6">
      <c r="A182" s="19">
        <v>180</v>
      </c>
      <c r="B182" s="19" t="s">
        <v>1361</v>
      </c>
      <c r="C182" s="20" t="s">
        <v>1362</v>
      </c>
      <c r="D182" s="19" t="s">
        <v>88</v>
      </c>
      <c r="E182" s="20" t="s">
        <v>88</v>
      </c>
      <c r="F182" s="20" t="s">
        <v>88</v>
      </c>
    </row>
    <row r="183" spans="1:6">
      <c r="A183" s="19">
        <v>181</v>
      </c>
      <c r="B183" s="19" t="s">
        <v>1361</v>
      </c>
      <c r="C183" s="20" t="s">
        <v>1362</v>
      </c>
      <c r="D183" s="19" t="s">
        <v>88</v>
      </c>
      <c r="E183" s="20" t="s">
        <v>88</v>
      </c>
      <c r="F183" s="20" t="s">
        <v>88</v>
      </c>
    </row>
    <row r="184" spans="1:6">
      <c r="A184" s="19">
        <v>182</v>
      </c>
      <c r="B184" s="19" t="s">
        <v>1361</v>
      </c>
      <c r="C184" s="20" t="s">
        <v>1362</v>
      </c>
      <c r="D184" s="19" t="s">
        <v>88</v>
      </c>
      <c r="E184" s="20" t="s">
        <v>88</v>
      </c>
      <c r="F184" s="20" t="s">
        <v>88</v>
      </c>
    </row>
    <row r="185" spans="1:6">
      <c r="A185" s="19">
        <v>183</v>
      </c>
      <c r="B185" s="19" t="s">
        <v>1361</v>
      </c>
      <c r="C185" s="20" t="s">
        <v>1362</v>
      </c>
      <c r="D185" s="19" t="s">
        <v>88</v>
      </c>
      <c r="E185" s="20" t="s">
        <v>88</v>
      </c>
      <c r="F185" s="20" t="s">
        <v>88</v>
      </c>
    </row>
    <row r="186" spans="1:6">
      <c r="A186" s="19">
        <v>184</v>
      </c>
      <c r="B186" s="19" t="s">
        <v>1361</v>
      </c>
      <c r="C186" s="20" t="s">
        <v>1362</v>
      </c>
      <c r="D186" s="19" t="s">
        <v>88</v>
      </c>
      <c r="E186" s="20" t="s">
        <v>88</v>
      </c>
      <c r="F186" s="20" t="s">
        <v>88</v>
      </c>
    </row>
    <row r="187" spans="1:6">
      <c r="A187" s="19">
        <v>185</v>
      </c>
      <c r="B187" s="19" t="s">
        <v>1361</v>
      </c>
      <c r="C187" s="20" t="s">
        <v>1362</v>
      </c>
      <c r="D187" s="19" t="s">
        <v>88</v>
      </c>
      <c r="E187" s="20" t="s">
        <v>88</v>
      </c>
      <c r="F187" s="20" t="s">
        <v>88</v>
      </c>
    </row>
    <row r="188" spans="1:6">
      <c r="A188" s="19">
        <v>186</v>
      </c>
      <c r="B188" s="19" t="s">
        <v>1361</v>
      </c>
      <c r="C188" s="20" t="s">
        <v>1362</v>
      </c>
      <c r="D188" s="19" t="s">
        <v>88</v>
      </c>
      <c r="E188" s="20" t="s">
        <v>88</v>
      </c>
      <c r="F188" s="20" t="s">
        <v>88</v>
      </c>
    </row>
    <row r="189" spans="1:6">
      <c r="A189" s="19">
        <v>187</v>
      </c>
      <c r="B189" s="19" t="s">
        <v>1361</v>
      </c>
      <c r="C189" s="20" t="s">
        <v>1362</v>
      </c>
      <c r="D189" s="19" t="s">
        <v>88</v>
      </c>
      <c r="E189" s="20" t="s">
        <v>88</v>
      </c>
      <c r="F189" s="20" t="s">
        <v>88</v>
      </c>
    </row>
    <row r="190" spans="1:6">
      <c r="A190" s="19">
        <v>188</v>
      </c>
      <c r="B190" s="19" t="s">
        <v>1361</v>
      </c>
      <c r="C190" s="20" t="s">
        <v>1362</v>
      </c>
      <c r="D190" s="19" t="s">
        <v>88</v>
      </c>
      <c r="E190" s="20" t="s">
        <v>88</v>
      </c>
      <c r="F190" s="20" t="s">
        <v>88</v>
      </c>
    </row>
    <row r="191" spans="1:6">
      <c r="A191" s="19">
        <v>189</v>
      </c>
      <c r="B191" s="19" t="s">
        <v>1361</v>
      </c>
      <c r="C191" s="20" t="s">
        <v>1362</v>
      </c>
      <c r="D191" s="19" t="s">
        <v>88</v>
      </c>
      <c r="E191" s="20" t="s">
        <v>88</v>
      </c>
      <c r="F191" s="20" t="s">
        <v>88</v>
      </c>
    </row>
    <row r="192" spans="1:6">
      <c r="A192" s="19">
        <v>190</v>
      </c>
      <c r="B192" s="19" t="s">
        <v>1361</v>
      </c>
      <c r="C192" s="20" t="s">
        <v>1362</v>
      </c>
      <c r="D192" s="19" t="s">
        <v>88</v>
      </c>
      <c r="E192" s="20" t="s">
        <v>88</v>
      </c>
      <c r="F192" s="20" t="s">
        <v>88</v>
      </c>
    </row>
    <row r="193" spans="1:6">
      <c r="A193" s="19">
        <v>191</v>
      </c>
      <c r="B193" s="19" t="s">
        <v>1361</v>
      </c>
      <c r="C193" s="20" t="s">
        <v>1362</v>
      </c>
      <c r="D193" s="19" t="s">
        <v>88</v>
      </c>
      <c r="E193" s="20" t="s">
        <v>88</v>
      </c>
      <c r="F193" s="20" t="s">
        <v>88</v>
      </c>
    </row>
    <row r="194" spans="1:6">
      <c r="A194" s="19">
        <v>192</v>
      </c>
      <c r="B194" s="19" t="s">
        <v>1361</v>
      </c>
      <c r="C194" s="20" t="s">
        <v>1362</v>
      </c>
      <c r="D194" s="19" t="s">
        <v>88</v>
      </c>
      <c r="E194" s="20" t="s">
        <v>88</v>
      </c>
      <c r="F194" s="20" t="s">
        <v>88</v>
      </c>
    </row>
    <row r="195" spans="1:6">
      <c r="A195" s="19">
        <v>193</v>
      </c>
      <c r="B195" s="19" t="s">
        <v>1361</v>
      </c>
      <c r="C195" s="20" t="s">
        <v>1362</v>
      </c>
      <c r="D195" s="19" t="s">
        <v>88</v>
      </c>
      <c r="E195" s="20" t="s">
        <v>88</v>
      </c>
      <c r="F195" s="20" t="s">
        <v>88</v>
      </c>
    </row>
    <row r="196" spans="1:6">
      <c r="A196" s="19">
        <v>194</v>
      </c>
      <c r="B196" s="19" t="s">
        <v>1361</v>
      </c>
      <c r="C196" s="20" t="s">
        <v>1362</v>
      </c>
      <c r="D196" s="19" t="s">
        <v>88</v>
      </c>
      <c r="E196" s="20" t="s">
        <v>88</v>
      </c>
      <c r="F196" s="20" t="s">
        <v>88</v>
      </c>
    </row>
    <row r="197" spans="1:6">
      <c r="A197" s="19">
        <v>195</v>
      </c>
      <c r="B197" s="19" t="s">
        <v>1361</v>
      </c>
      <c r="C197" s="20" t="s">
        <v>1362</v>
      </c>
      <c r="D197" s="19" t="s">
        <v>88</v>
      </c>
      <c r="E197" s="20" t="s">
        <v>88</v>
      </c>
      <c r="F197" s="20" t="s">
        <v>88</v>
      </c>
    </row>
    <row r="198" spans="1:6">
      <c r="A198" s="19">
        <v>196</v>
      </c>
      <c r="B198" s="19" t="s">
        <v>1361</v>
      </c>
      <c r="C198" s="20" t="s">
        <v>1362</v>
      </c>
      <c r="D198" s="19" t="s">
        <v>88</v>
      </c>
      <c r="E198" s="20" t="s">
        <v>88</v>
      </c>
      <c r="F198" s="20" t="s">
        <v>88</v>
      </c>
    </row>
    <row r="199" spans="1:6">
      <c r="A199" s="19">
        <v>197</v>
      </c>
      <c r="B199" s="19" t="s">
        <v>1361</v>
      </c>
      <c r="C199" s="20" t="s">
        <v>1362</v>
      </c>
      <c r="D199" s="19" t="s">
        <v>88</v>
      </c>
      <c r="E199" s="20" t="s">
        <v>88</v>
      </c>
      <c r="F199" s="20" t="s">
        <v>88</v>
      </c>
    </row>
    <row r="200" spans="1:6">
      <c r="A200" s="19">
        <v>198</v>
      </c>
      <c r="B200" s="19" t="s">
        <v>1361</v>
      </c>
      <c r="C200" s="20" t="s">
        <v>1362</v>
      </c>
      <c r="D200" s="19" t="s">
        <v>88</v>
      </c>
      <c r="E200" s="20" t="s">
        <v>88</v>
      </c>
      <c r="F200" s="20" t="s">
        <v>88</v>
      </c>
    </row>
    <row r="201" spans="1:6">
      <c r="A201" s="19">
        <v>199</v>
      </c>
      <c r="B201" s="19" t="s">
        <v>1361</v>
      </c>
      <c r="C201" s="20" t="s">
        <v>1362</v>
      </c>
      <c r="D201" s="19" t="s">
        <v>88</v>
      </c>
      <c r="E201" s="20" t="s">
        <v>88</v>
      </c>
      <c r="F201" s="20" t="s">
        <v>88</v>
      </c>
    </row>
    <row r="202" spans="1:6">
      <c r="A202" s="19">
        <v>200</v>
      </c>
      <c r="B202" s="19" t="s">
        <v>1437</v>
      </c>
      <c r="C202" s="20" t="s">
        <v>1438</v>
      </c>
      <c r="D202" s="19" t="s">
        <v>88</v>
      </c>
      <c r="E202" s="20" t="s">
        <v>1223</v>
      </c>
      <c r="F202" s="20" t="s">
        <v>1234</v>
      </c>
    </row>
    <row r="203" spans="1:6">
      <c r="A203" s="19">
        <v>201</v>
      </c>
      <c r="B203" s="19" t="s">
        <v>1439</v>
      </c>
      <c r="C203" s="20" t="s">
        <v>1440</v>
      </c>
      <c r="D203" s="19" t="s">
        <v>1230</v>
      </c>
      <c r="E203" s="20" t="s">
        <v>1244</v>
      </c>
      <c r="F203" s="20"/>
    </row>
    <row r="204" spans="1:6">
      <c r="A204" s="19">
        <v>202</v>
      </c>
      <c r="B204" s="19" t="s">
        <v>1439</v>
      </c>
      <c r="C204" s="20" t="s">
        <v>1441</v>
      </c>
      <c r="D204" s="19" t="s">
        <v>1255</v>
      </c>
      <c r="E204" s="20" t="s">
        <v>1256</v>
      </c>
      <c r="F204" s="20"/>
    </row>
    <row r="205" spans="1:6">
      <c r="A205" s="19">
        <v>203</v>
      </c>
      <c r="B205" s="19" t="s">
        <v>1437</v>
      </c>
      <c r="C205" s="20" t="s">
        <v>1442</v>
      </c>
      <c r="D205" s="19" t="s">
        <v>88</v>
      </c>
      <c r="E205" s="20" t="s">
        <v>1223</v>
      </c>
      <c r="F205" s="20" t="s">
        <v>1443</v>
      </c>
    </row>
    <row r="206" spans="1:6">
      <c r="A206" s="19">
        <v>204</v>
      </c>
      <c r="B206" s="19" t="s">
        <v>1437</v>
      </c>
      <c r="C206" s="20" t="s">
        <v>1444</v>
      </c>
      <c r="D206" s="19" t="s">
        <v>88</v>
      </c>
      <c r="E206" s="20" t="s">
        <v>1223</v>
      </c>
      <c r="F206" s="20"/>
    </row>
    <row r="207" spans="1:6">
      <c r="A207" s="19">
        <v>205</v>
      </c>
      <c r="B207" s="19" t="s">
        <v>1437</v>
      </c>
      <c r="C207" s="20" t="s">
        <v>1445</v>
      </c>
      <c r="D207" s="19" t="s">
        <v>88</v>
      </c>
      <c r="E207" s="20" t="s">
        <v>1271</v>
      </c>
      <c r="F207" s="20"/>
    </row>
    <row r="208" spans="1:6">
      <c r="A208" s="19">
        <v>206</v>
      </c>
      <c r="B208" s="19" t="s">
        <v>1437</v>
      </c>
      <c r="C208" s="20" t="s">
        <v>1446</v>
      </c>
      <c r="D208" s="19" t="s">
        <v>1227</v>
      </c>
      <c r="E208" s="20" t="s">
        <v>1228</v>
      </c>
      <c r="F208" s="20"/>
    </row>
    <row r="209" spans="1:6">
      <c r="A209" s="19">
        <v>207</v>
      </c>
      <c r="B209" s="19" t="s">
        <v>1447</v>
      </c>
      <c r="C209" s="20" t="s">
        <v>1448</v>
      </c>
      <c r="D209" s="19" t="s">
        <v>88</v>
      </c>
      <c r="E209" s="20" t="s">
        <v>1350</v>
      </c>
      <c r="F209" s="20"/>
    </row>
    <row r="210" spans="1:6">
      <c r="A210" s="19">
        <v>208</v>
      </c>
      <c r="B210" s="19" t="s">
        <v>1447</v>
      </c>
      <c r="C210" s="20" t="s">
        <v>1449</v>
      </c>
      <c r="D210" s="19" t="s">
        <v>501</v>
      </c>
      <c r="E210" s="20" t="s">
        <v>1223</v>
      </c>
      <c r="F210" s="20"/>
    </row>
    <row r="211" spans="1:6">
      <c r="A211" s="19">
        <v>209</v>
      </c>
      <c r="B211" s="19" t="s">
        <v>1437</v>
      </c>
      <c r="C211" s="20" t="s">
        <v>1450</v>
      </c>
      <c r="D211" s="19" t="s">
        <v>88</v>
      </c>
      <c r="E211" s="20" t="s">
        <v>1223</v>
      </c>
      <c r="F211" s="20" t="s">
        <v>1451</v>
      </c>
    </row>
    <row r="212" spans="1:6">
      <c r="A212" s="19">
        <v>210</v>
      </c>
      <c r="B212" s="19" t="s">
        <v>1437</v>
      </c>
      <c r="C212" s="20" t="s">
        <v>1452</v>
      </c>
      <c r="D212" s="19" t="s">
        <v>88</v>
      </c>
      <c r="E212" s="20" t="s">
        <v>1223</v>
      </c>
      <c r="F212" s="20"/>
    </row>
    <row r="213" spans="1:6">
      <c r="A213" s="19">
        <v>211</v>
      </c>
      <c r="B213" s="19" t="s">
        <v>1437</v>
      </c>
      <c r="C213" s="20" t="s">
        <v>1453</v>
      </c>
      <c r="D213" s="19" t="s">
        <v>88</v>
      </c>
      <c r="E213" s="20" t="s">
        <v>1223</v>
      </c>
      <c r="F213" s="20" t="s">
        <v>1454</v>
      </c>
    </row>
    <row r="214" spans="1:6">
      <c r="A214" s="19">
        <v>212</v>
      </c>
      <c r="B214" s="19" t="s">
        <v>1437</v>
      </c>
      <c r="C214" s="20" t="s">
        <v>1455</v>
      </c>
      <c r="D214" s="19" t="s">
        <v>88</v>
      </c>
      <c r="E214" s="20" t="s">
        <v>1223</v>
      </c>
      <c r="F214" s="20" t="s">
        <v>1451</v>
      </c>
    </row>
    <row r="215" spans="1:6">
      <c r="A215" s="19">
        <v>213</v>
      </c>
      <c r="B215" s="19" t="s">
        <v>1437</v>
      </c>
      <c r="C215" s="20" t="s">
        <v>1456</v>
      </c>
      <c r="D215" s="19" t="s">
        <v>88</v>
      </c>
      <c r="E215" s="20" t="s">
        <v>1223</v>
      </c>
      <c r="F215" s="20"/>
    </row>
    <row r="216" spans="1:6">
      <c r="A216" s="19">
        <v>214</v>
      </c>
      <c r="B216" s="19" t="s">
        <v>1437</v>
      </c>
      <c r="C216" s="20" t="s">
        <v>1457</v>
      </c>
      <c r="D216" s="19" t="s">
        <v>88</v>
      </c>
      <c r="E216" s="20" t="s">
        <v>1223</v>
      </c>
      <c r="F216" s="20"/>
    </row>
    <row r="217" spans="1:6">
      <c r="A217" s="19">
        <v>215</v>
      </c>
      <c r="B217" s="19" t="s">
        <v>1439</v>
      </c>
      <c r="C217" s="20" t="s">
        <v>1458</v>
      </c>
      <c r="D217" s="19" t="s">
        <v>88</v>
      </c>
      <c r="E217" s="20" t="s">
        <v>1223</v>
      </c>
      <c r="F217" s="20" t="s">
        <v>1459</v>
      </c>
    </row>
    <row r="218" spans="1:6">
      <c r="A218" s="19">
        <v>216</v>
      </c>
      <c r="B218" s="19" t="s">
        <v>1437</v>
      </c>
      <c r="C218" s="20" t="s">
        <v>1460</v>
      </c>
      <c r="D218" s="19" t="s">
        <v>88</v>
      </c>
      <c r="E218" s="20" t="s">
        <v>1223</v>
      </c>
      <c r="F218" s="20" t="s">
        <v>1461</v>
      </c>
    </row>
    <row r="219" spans="1:6">
      <c r="A219" s="19">
        <v>217</v>
      </c>
      <c r="B219" s="19" t="s">
        <v>1437</v>
      </c>
      <c r="C219" s="20" t="s">
        <v>1462</v>
      </c>
      <c r="D219" s="19" t="s">
        <v>88</v>
      </c>
      <c r="E219" s="20" t="s">
        <v>1223</v>
      </c>
      <c r="F219" s="20"/>
    </row>
    <row r="220" spans="1:6">
      <c r="A220" s="19">
        <v>218</v>
      </c>
      <c r="B220" s="19" t="s">
        <v>1437</v>
      </c>
      <c r="C220" s="20" t="s">
        <v>1463</v>
      </c>
      <c r="D220" s="19" t="s">
        <v>88</v>
      </c>
      <c r="E220" s="20" t="s">
        <v>1223</v>
      </c>
      <c r="F220" s="20" t="s">
        <v>1464</v>
      </c>
    </row>
    <row r="221" spans="1:6">
      <c r="A221" s="19">
        <v>219</v>
      </c>
      <c r="B221" s="19" t="s">
        <v>1437</v>
      </c>
      <c r="C221" s="20" t="s">
        <v>1465</v>
      </c>
      <c r="D221" s="19" t="s">
        <v>88</v>
      </c>
      <c r="E221" s="20" t="s">
        <v>1223</v>
      </c>
      <c r="F221" s="20"/>
    </row>
    <row r="222" spans="1:6">
      <c r="A222" s="19">
        <v>220</v>
      </c>
      <c r="B222" s="19" t="s">
        <v>1437</v>
      </c>
      <c r="C222" s="20" t="s">
        <v>1466</v>
      </c>
      <c r="D222" s="19" t="s">
        <v>88</v>
      </c>
      <c r="E222" s="20" t="s">
        <v>1223</v>
      </c>
      <c r="F222" s="20" t="s">
        <v>1234</v>
      </c>
    </row>
    <row r="223" spans="1:6">
      <c r="A223" s="19">
        <v>221</v>
      </c>
      <c r="B223" s="19" t="s">
        <v>1437</v>
      </c>
      <c r="C223" s="20" t="s">
        <v>1467</v>
      </c>
      <c r="D223" s="19" t="s">
        <v>1252</v>
      </c>
      <c r="E223" s="20" t="s">
        <v>1223</v>
      </c>
      <c r="F223" s="20"/>
    </row>
    <row r="224" spans="1:6">
      <c r="A224" s="19">
        <v>222</v>
      </c>
      <c r="B224" s="19" t="s">
        <v>1437</v>
      </c>
      <c r="C224" s="20" t="s">
        <v>1468</v>
      </c>
      <c r="D224" s="19" t="s">
        <v>88</v>
      </c>
      <c r="E224" s="20" t="s">
        <v>1223</v>
      </c>
      <c r="F224" s="20" t="s">
        <v>1469</v>
      </c>
    </row>
    <row r="225" spans="1:6">
      <c r="A225" s="19">
        <v>223</v>
      </c>
      <c r="B225" s="19" t="s">
        <v>1437</v>
      </c>
      <c r="C225" s="20" t="s">
        <v>1470</v>
      </c>
      <c r="D225" s="19" t="s">
        <v>1471</v>
      </c>
      <c r="E225" s="20" t="s">
        <v>1472</v>
      </c>
      <c r="F225" s="20"/>
    </row>
    <row r="226" spans="1:6">
      <c r="A226" s="19">
        <v>224</v>
      </c>
      <c r="B226" s="19" t="s">
        <v>1437</v>
      </c>
      <c r="C226" s="20" t="s">
        <v>1473</v>
      </c>
      <c r="D226" s="19" t="s">
        <v>88</v>
      </c>
      <c r="E226" s="20" t="s">
        <v>1223</v>
      </c>
      <c r="F226" s="20" t="s">
        <v>1234</v>
      </c>
    </row>
    <row r="227" spans="1:6">
      <c r="A227" s="19">
        <v>225</v>
      </c>
      <c r="B227" s="19" t="s">
        <v>1437</v>
      </c>
      <c r="C227" s="20" t="s">
        <v>1474</v>
      </c>
      <c r="D227" s="19" t="s">
        <v>88</v>
      </c>
      <c r="E227" s="20" t="s">
        <v>1223</v>
      </c>
      <c r="F227" s="20"/>
    </row>
    <row r="228" spans="1:6">
      <c r="A228" s="19">
        <v>226</v>
      </c>
      <c r="B228" s="19" t="s">
        <v>1437</v>
      </c>
      <c r="C228" s="20" t="s">
        <v>1475</v>
      </c>
      <c r="D228" s="19" t="s">
        <v>88</v>
      </c>
      <c r="E228" s="20" t="s">
        <v>1223</v>
      </c>
      <c r="F228" s="20"/>
    </row>
    <row r="229" spans="1:6">
      <c r="A229" s="19">
        <v>227</v>
      </c>
      <c r="B229" s="19" t="s">
        <v>1437</v>
      </c>
      <c r="C229" s="20" t="s">
        <v>1476</v>
      </c>
      <c r="D229" s="19" t="s">
        <v>88</v>
      </c>
      <c r="E229" s="20" t="s">
        <v>1223</v>
      </c>
      <c r="F229" s="20" t="s">
        <v>1477</v>
      </c>
    </row>
    <row r="230" spans="1:6">
      <c r="A230" s="19">
        <v>228</v>
      </c>
      <c r="B230" s="19" t="s">
        <v>1439</v>
      </c>
      <c r="C230" s="20" t="s">
        <v>1478</v>
      </c>
      <c r="D230" s="19" t="s">
        <v>1230</v>
      </c>
      <c r="E230" s="20" t="s">
        <v>1223</v>
      </c>
      <c r="F230" s="20"/>
    </row>
    <row r="231" spans="1:6">
      <c r="A231" s="19">
        <v>229</v>
      </c>
      <c r="B231" s="19" t="s">
        <v>1437</v>
      </c>
      <c r="C231" s="20" t="s">
        <v>1479</v>
      </c>
      <c r="D231" s="19" t="s">
        <v>88</v>
      </c>
      <c r="E231" s="20" t="s">
        <v>1223</v>
      </c>
      <c r="F231" s="20"/>
    </row>
    <row r="232" spans="1:6">
      <c r="A232" s="19">
        <v>230</v>
      </c>
      <c r="B232" s="19" t="s">
        <v>1437</v>
      </c>
      <c r="C232" s="20" t="s">
        <v>1480</v>
      </c>
      <c r="D232" s="19" t="s">
        <v>88</v>
      </c>
      <c r="E232" s="20" t="s">
        <v>1223</v>
      </c>
      <c r="F232" s="20" t="s">
        <v>1234</v>
      </c>
    </row>
    <row r="233" spans="1:6">
      <c r="A233" s="19">
        <v>231</v>
      </c>
      <c r="B233" s="19" t="s">
        <v>1437</v>
      </c>
      <c r="C233" s="20" t="s">
        <v>1481</v>
      </c>
      <c r="D233" s="19" t="s">
        <v>88</v>
      </c>
      <c r="E233" s="20" t="s">
        <v>1223</v>
      </c>
      <c r="F233" s="20" t="s">
        <v>1234</v>
      </c>
    </row>
    <row r="234" spans="1:6">
      <c r="A234" s="19">
        <v>232</v>
      </c>
      <c r="B234" s="19" t="s">
        <v>1437</v>
      </c>
      <c r="C234" s="20" t="s">
        <v>1482</v>
      </c>
      <c r="D234" s="19" t="s">
        <v>88</v>
      </c>
      <c r="E234" s="20" t="s">
        <v>1271</v>
      </c>
      <c r="F234" s="20"/>
    </row>
    <row r="235" spans="1:6">
      <c r="A235" s="19">
        <v>233</v>
      </c>
      <c r="B235" s="19" t="s">
        <v>1437</v>
      </c>
      <c r="C235" s="20" t="s">
        <v>1483</v>
      </c>
      <c r="D235" s="19" t="s">
        <v>88</v>
      </c>
      <c r="E235" s="20" t="s">
        <v>1328</v>
      </c>
      <c r="F235" s="20"/>
    </row>
    <row r="236" spans="1:6">
      <c r="A236" s="19">
        <v>234</v>
      </c>
      <c r="B236" s="19" t="s">
        <v>1437</v>
      </c>
      <c r="C236" s="20" t="s">
        <v>1484</v>
      </c>
      <c r="D236" s="19" t="s">
        <v>88</v>
      </c>
      <c r="E236" s="20" t="s">
        <v>1328</v>
      </c>
      <c r="F236" s="20" t="s">
        <v>1485</v>
      </c>
    </row>
    <row r="237" spans="1:6">
      <c r="A237" s="19">
        <v>235</v>
      </c>
      <c r="B237" s="19" t="s">
        <v>1437</v>
      </c>
      <c r="C237" s="20" t="s">
        <v>1486</v>
      </c>
      <c r="D237" s="19" t="s">
        <v>88</v>
      </c>
      <c r="E237" s="20" t="s">
        <v>1328</v>
      </c>
      <c r="F237" s="20" t="s">
        <v>1487</v>
      </c>
    </row>
    <row r="238" spans="1:6">
      <c r="A238" s="19">
        <v>236</v>
      </c>
      <c r="B238" s="19" t="s">
        <v>1437</v>
      </c>
      <c r="C238" s="20" t="s">
        <v>1488</v>
      </c>
      <c r="D238" s="19" t="s">
        <v>88</v>
      </c>
      <c r="E238" s="20" t="s">
        <v>1328</v>
      </c>
      <c r="F238" s="20" t="s">
        <v>1485</v>
      </c>
    </row>
    <row r="239" spans="1:6">
      <c r="A239" s="19">
        <v>237</v>
      </c>
      <c r="B239" s="19" t="s">
        <v>1437</v>
      </c>
      <c r="C239" s="20" t="s">
        <v>1489</v>
      </c>
      <c r="D239" s="19" t="s">
        <v>88</v>
      </c>
      <c r="E239" s="20" t="s">
        <v>1328</v>
      </c>
      <c r="F239" s="20" t="s">
        <v>1487</v>
      </c>
    </row>
    <row r="240" spans="1:6">
      <c r="A240" s="19">
        <v>238</v>
      </c>
      <c r="B240" s="19" t="s">
        <v>1437</v>
      </c>
      <c r="C240" s="20" t="s">
        <v>1490</v>
      </c>
      <c r="D240" s="19" t="s">
        <v>88</v>
      </c>
      <c r="E240" s="20" t="s">
        <v>1328</v>
      </c>
      <c r="F240" s="20" t="s">
        <v>1491</v>
      </c>
    </row>
    <row r="241" spans="1:6">
      <c r="A241" s="19">
        <v>239</v>
      </c>
      <c r="B241" s="19" t="s">
        <v>1437</v>
      </c>
      <c r="C241" s="20" t="s">
        <v>1492</v>
      </c>
      <c r="D241" s="19" t="s">
        <v>1252</v>
      </c>
      <c r="E241" s="20" t="s">
        <v>1223</v>
      </c>
      <c r="F241" s="20" t="s">
        <v>1493</v>
      </c>
    </row>
    <row r="242" spans="1:6">
      <c r="A242" s="19">
        <v>240</v>
      </c>
      <c r="B242" s="19" t="s">
        <v>1437</v>
      </c>
      <c r="C242" s="20" t="s">
        <v>1494</v>
      </c>
      <c r="D242" s="19" t="s">
        <v>1230</v>
      </c>
      <c r="E242" s="20" t="s">
        <v>1223</v>
      </c>
      <c r="F242" s="20"/>
    </row>
    <row r="243" spans="1:6">
      <c r="A243" s="19">
        <v>241</v>
      </c>
      <c r="B243" s="19" t="s">
        <v>1437</v>
      </c>
      <c r="C243" s="20" t="s">
        <v>1495</v>
      </c>
      <c r="D243" s="19" t="s">
        <v>88</v>
      </c>
      <c r="E243" s="20" t="s">
        <v>1223</v>
      </c>
      <c r="F243" s="20" t="s">
        <v>1496</v>
      </c>
    </row>
    <row r="244" spans="1:6">
      <c r="A244" s="19">
        <v>242</v>
      </c>
      <c r="B244" s="19" t="s">
        <v>1437</v>
      </c>
      <c r="C244" s="20" t="s">
        <v>1497</v>
      </c>
      <c r="D244" s="19" t="s">
        <v>88</v>
      </c>
      <c r="E244" s="20" t="s">
        <v>1223</v>
      </c>
      <c r="F244" s="20" t="s">
        <v>1498</v>
      </c>
    </row>
    <row r="245" spans="1:6">
      <c r="A245" s="19">
        <v>243</v>
      </c>
      <c r="B245" s="19" t="s">
        <v>1437</v>
      </c>
      <c r="C245" s="20" t="s">
        <v>1499</v>
      </c>
      <c r="D245" s="19" t="s">
        <v>88</v>
      </c>
      <c r="E245" s="20" t="s">
        <v>1500</v>
      </c>
      <c r="F245" s="20" t="s">
        <v>1501</v>
      </c>
    </row>
    <row r="246" spans="1:6">
      <c r="A246" s="19">
        <v>244</v>
      </c>
      <c r="B246" s="19" t="s">
        <v>1437</v>
      </c>
      <c r="C246" s="20" t="s">
        <v>1502</v>
      </c>
      <c r="D246" s="19" t="s">
        <v>88</v>
      </c>
      <c r="E246" s="20" t="s">
        <v>1500</v>
      </c>
      <c r="F246" s="20" t="s">
        <v>1501</v>
      </c>
    </row>
    <row r="247" spans="1:6">
      <c r="A247" s="19">
        <v>245</v>
      </c>
      <c r="B247" s="19" t="s">
        <v>1437</v>
      </c>
      <c r="C247" s="20" t="s">
        <v>1503</v>
      </c>
      <c r="D247" s="19" t="s">
        <v>88</v>
      </c>
      <c r="E247" s="20" t="s">
        <v>1500</v>
      </c>
      <c r="F247" s="20" t="s">
        <v>1501</v>
      </c>
    </row>
    <row r="248" spans="1:6">
      <c r="A248" s="19">
        <v>246</v>
      </c>
      <c r="B248" s="19" t="s">
        <v>1437</v>
      </c>
      <c r="C248" s="20" t="s">
        <v>1504</v>
      </c>
      <c r="D248" s="19" t="s">
        <v>88</v>
      </c>
      <c r="E248" s="20" t="s">
        <v>1500</v>
      </c>
      <c r="F248" s="20" t="s">
        <v>1501</v>
      </c>
    </row>
    <row r="249" spans="1:6">
      <c r="A249" s="19">
        <v>247</v>
      </c>
      <c r="B249" s="19" t="s">
        <v>1437</v>
      </c>
      <c r="C249" s="20" t="s">
        <v>1505</v>
      </c>
      <c r="D249" s="19" t="s">
        <v>88</v>
      </c>
      <c r="E249" s="20" t="s">
        <v>1500</v>
      </c>
      <c r="F249" s="20" t="s">
        <v>1501</v>
      </c>
    </row>
    <row r="250" spans="1:6">
      <c r="A250" s="19">
        <v>248</v>
      </c>
      <c r="B250" s="19" t="s">
        <v>1437</v>
      </c>
      <c r="C250" s="20" t="s">
        <v>1506</v>
      </c>
      <c r="D250" s="19" t="s">
        <v>1230</v>
      </c>
      <c r="E250" s="20" t="s">
        <v>1223</v>
      </c>
      <c r="F250" s="20"/>
    </row>
    <row r="251" spans="1:6">
      <c r="A251" s="19">
        <v>249</v>
      </c>
      <c r="B251" s="19" t="s">
        <v>1437</v>
      </c>
      <c r="C251" s="20" t="s">
        <v>1507</v>
      </c>
      <c r="D251" s="19" t="s">
        <v>1230</v>
      </c>
      <c r="E251" s="20" t="s">
        <v>1500</v>
      </c>
      <c r="F251" s="20" t="s">
        <v>1508</v>
      </c>
    </row>
    <row r="252" spans="1:6">
      <c r="A252" s="19">
        <v>250</v>
      </c>
      <c r="B252" s="19" t="s">
        <v>1437</v>
      </c>
      <c r="C252" s="20" t="s">
        <v>1509</v>
      </c>
      <c r="D252" s="19" t="s">
        <v>1230</v>
      </c>
      <c r="E252" s="20" t="s">
        <v>1500</v>
      </c>
      <c r="F252" s="20" t="s">
        <v>1508</v>
      </c>
    </row>
    <row r="253" spans="1:6">
      <c r="A253" s="19">
        <v>251</v>
      </c>
      <c r="B253" s="19" t="s">
        <v>1437</v>
      </c>
      <c r="C253" s="20" t="s">
        <v>1510</v>
      </c>
      <c r="D253" s="19" t="s">
        <v>88</v>
      </c>
      <c r="E253" s="20" t="s">
        <v>1511</v>
      </c>
      <c r="F253" s="20"/>
    </row>
    <row r="254" spans="1:6">
      <c r="A254" s="19">
        <v>252</v>
      </c>
      <c r="B254" s="19" t="s">
        <v>1437</v>
      </c>
      <c r="C254" s="20" t="s">
        <v>1512</v>
      </c>
      <c r="D254" s="19" t="s">
        <v>88</v>
      </c>
      <c r="E254" s="20" t="s">
        <v>88</v>
      </c>
      <c r="F254" s="20" t="s">
        <v>88</v>
      </c>
    </row>
    <row r="255" spans="1:6">
      <c r="A255" s="19">
        <v>253</v>
      </c>
      <c r="B255" s="19" t="s">
        <v>1437</v>
      </c>
      <c r="C255" s="20" t="s">
        <v>1513</v>
      </c>
      <c r="D255" s="19" t="s">
        <v>88</v>
      </c>
      <c r="E255" s="20" t="s">
        <v>88</v>
      </c>
      <c r="F255" s="20" t="s">
        <v>88</v>
      </c>
    </row>
    <row r="256" spans="1:6">
      <c r="A256" s="19">
        <v>254</v>
      </c>
      <c r="B256" s="19" t="s">
        <v>1437</v>
      </c>
      <c r="C256" s="20" t="s">
        <v>1514</v>
      </c>
      <c r="D256" s="19" t="s">
        <v>88</v>
      </c>
      <c r="E256" s="20" t="s">
        <v>88</v>
      </c>
      <c r="F256" s="20" t="s">
        <v>88</v>
      </c>
    </row>
    <row r="257" spans="1:6">
      <c r="A257" s="19">
        <v>255</v>
      </c>
      <c r="B257" s="19" t="s">
        <v>1437</v>
      </c>
      <c r="C257" s="20" t="s">
        <v>1362</v>
      </c>
      <c r="D257" s="19" t="s">
        <v>88</v>
      </c>
      <c r="E257" s="20" t="s">
        <v>88</v>
      </c>
      <c r="F257" s="20"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0D5CE16BBC7A4896AC54615A3B194A" ma:contentTypeVersion="6" ma:contentTypeDescription="Create a new document." ma:contentTypeScope="" ma:versionID="6fd92a6e7c61c8dcbb0b2dddc6d9b591">
  <xsd:schema xmlns:xsd="http://www.w3.org/2001/XMLSchema" xmlns:xs="http://www.w3.org/2001/XMLSchema" xmlns:p="http://schemas.microsoft.com/office/2006/metadata/properties" xmlns:ns2="d5c5a948-3d1b-4d7b-88ec-93dda1790d92" targetNamespace="http://schemas.microsoft.com/office/2006/metadata/properties" ma:root="true" ma:fieldsID="8462c38a69cbf1cb649fd4d1196174bc" ns2:_="">
    <xsd:import namespace="d5c5a948-3d1b-4d7b-88ec-93dda1790d92"/>
    <xsd:element name="properties">
      <xsd:complexType>
        <xsd:sequence>
          <xsd:element name="documentManagement">
            <xsd:complexType>
              <xsd:all>
                <xsd:element ref="ns2:Target_x0020_Audiences"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c5a948-3d1b-4d7b-88ec-93dda1790d92" elementFormDefault="qualified">
    <xsd:import namespace="http://schemas.microsoft.com/office/2006/documentManagement/types"/>
    <xsd:import namespace="http://schemas.microsoft.com/office/infopath/2007/PartnerControls"/>
    <xsd:element name="Target_x0020_Audiences" ma:index="5" nillable="true" ma:displayName="Target Audiences" ma:internalName="Target_x0020_Audiences" ma:readOnly="false">
      <xsd:simpleType>
        <xsd:restriction base="dms:Unknow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rget_x0020_Audiences xmlns="d5c5a948-3d1b-4d7b-88ec-93dda1790d92" xsi:nil="true"/>
  </documentManagement>
</p:properties>
</file>

<file path=customXml/itemProps1.xml><?xml version="1.0" encoding="utf-8"?>
<ds:datastoreItem xmlns:ds="http://schemas.openxmlformats.org/officeDocument/2006/customXml" ds:itemID="{9682A39B-6811-416E-97EA-DE57F1C5A3A5}"/>
</file>

<file path=customXml/itemProps2.xml><?xml version="1.0" encoding="utf-8"?>
<ds:datastoreItem xmlns:ds="http://schemas.openxmlformats.org/officeDocument/2006/customXml" ds:itemID="{40777193-529A-48DA-99AA-6258576CC2F5}"/>
</file>

<file path=customXml/itemProps3.xml><?xml version="1.0" encoding="utf-8"?>
<ds:datastoreItem xmlns:ds="http://schemas.openxmlformats.org/officeDocument/2006/customXml" ds:itemID="{D807C0B3-2EDA-44BB-8EC2-A376FF8E560D}"/>
</file>

<file path=docProps/app.xml><?xml version="1.0" encoding="utf-8"?>
<Properties xmlns="http://schemas.openxmlformats.org/officeDocument/2006/extended-properties" xmlns:vt="http://schemas.openxmlformats.org/officeDocument/2006/docPropsVTypes">
  <Application>Microsoft Excel Online</Application>
  <Manager/>
  <Company>Power-One Italy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dicecca</dc:creator>
  <cp:keywords/>
  <dc:description/>
  <cp:lastModifiedBy>Fabrizio Pelliccia</cp:lastModifiedBy>
  <cp:revision/>
  <dcterms:created xsi:type="dcterms:W3CDTF">2012-09-27T06:57:03Z</dcterms:created>
  <dcterms:modified xsi:type="dcterms:W3CDTF">2018-08-29T12:28:03Z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0x010100150D5CE16BBC7A4896AC54615A3B194A</vt:lpwstr>
  </property>
</Properties>
</file>