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7" l="1"/>
  <c r="B66" i="87"/>
  <c r="B66" i="86"/>
  <c r="B69" i="86"/>
  <c r="B69" i="85"/>
  <c r="B66" i="85"/>
  <c r="B69" i="80"/>
  <c r="B66" i="80"/>
  <c r="B69" i="84"/>
  <c r="B66" i="84"/>
  <c r="B69" i="83"/>
  <c r="B66" i="83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1"/>
  <c r="B85" i="81"/>
  <c r="B85" i="83"/>
  <c r="B88" i="83"/>
  <c r="B85" i="87"/>
  <c r="B88" i="87"/>
  <c r="B88" i="86"/>
  <c r="B85" i="86"/>
  <c r="B88" i="84"/>
  <c r="B85" i="84"/>
  <c r="B88" i="85"/>
  <c r="B85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4" l="1"/>
  <c r="B104" i="84"/>
  <c r="B106" i="83"/>
  <c r="B104" i="83"/>
  <c r="B104" i="80"/>
  <c r="B106" i="80"/>
  <c r="B106" i="81"/>
  <c r="B104" i="81"/>
  <c r="B106" i="82"/>
  <c r="B104" i="82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4" i="86" l="1"/>
  <c r="B106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<sst xmlns="http://schemas.openxmlformats.org/spreadsheetml/2006/main" count="1904" uniqueCount="88">
  <si>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</si>
  <si>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</si>
  <si>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</si>
  <si>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</si>
  <si>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</si>
  <si>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</si>
  <si>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</si>
  <si>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</si>
  <si>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</si>
  <si>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</si>
  <si>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</si>
  <si>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</si>
  <si>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</si>
  <si>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</si>
  <si>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</si>
  <si>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</si>
  <si>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</si>
  <si>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</si>
  <si>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</si>
  <si>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</si>
  <si>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</si>
  <si>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</si>
  <si>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</si>
  <si>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</si>
  <si>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</si>
  <si>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</si>
  <si>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</si>
  <si>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</si>
  <si>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</si>
  <si>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</si>
  <si>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</si>
  <si>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</si>
  <si>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</si>
  <si>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</si>
  <si>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</si>
  <si>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</si>
  <si>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</si>
  <si>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</si>
  <si>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</si>
  <si>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</si>
  <si>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</si>
  <si>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</si>
  <si>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</si>
  <si>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</si>
  <si>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</si>
  <si>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</si>
  <si>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</si>
  <si>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</si>
  <si>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</si>
  <si>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</si>
  <si>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</si>
  <si>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</si>
  <si>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</si>
  <si>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</si>
  <si>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</si>
  <si>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</si>
  <si>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</si>
  <si>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</si>
  <si>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</si>
  <si>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</si>
  <si>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</si>
  <si>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</si>
  <si>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</si>
  <si>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</si>
  <si>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</si>
  <si>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</si>
  <si>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</si>
  <si>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</si>
  <si>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</si>
  <si>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</si>
  <si>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</si>
  <si>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</si>
  <si>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</si>
  <si>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</si>
  <si>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</si>
  <si>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</si>
  <si>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</si>
  <si>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</si>
  <si>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</si>
  <si>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</si>
  <si>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</si>
  <si>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</si>
  <si>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</si>
  <si>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H-2600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</si>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</sst>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929280</v>
      </c>
      <c r="B5" s="63">
        <f>VLOOKUP(A5,'[1]PTA DESL ALUM VD'!$B$10:$F$278,2,FALSE)</f>
        <v>570224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2600X800X45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2545X777X4</v>
      </c>
      <c r="P66" s="42">
        <v>1</v>
      </c>
      <c r="Q66" s="42">
        <f>Q5-55</f>
        <v>2545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2545X777X4</v>
      </c>
      <c r="P85" s="42">
        <v>1</v>
      </c>
      <c r="Q85" s="42">
        <f>Q66</f>
        <v>2545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2545X777X6</v>
      </c>
      <c r="P104" s="42">
        <v>1</v>
      </c>
      <c r="Q104" s="42">
        <f>Q66</f>
        <v>2545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929281</v>
      </c>
      <c r="B5" s="63">
        <f>VLOOKUP(A5,'[1]PTA DESL ALUM VD'!$B$10:$F$278,2,FALSE)</f>
        <v>570225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2600X900X45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6.81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2545X877X4</v>
      </c>
      <c r="P66" s="42">
        <v>1</v>
      </c>
      <c r="Q66" s="42">
        <f>Q5-55</f>
        <v>2545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2545X877X4</v>
      </c>
      <c r="P85" s="42">
        <v>1</v>
      </c>
      <c r="Q85" s="42">
        <f>Q66</f>
        <v>2545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2545X877X6</v>
      </c>
      <c r="P104" s="42">
        <v>1</v>
      </c>
      <c r="Q104" s="42">
        <f>Q66</f>
        <v>2545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929282</v>
      </c>
      <c r="B5" s="63">
        <f>VLOOKUP(A5,'[1]PTA DESL ALUM VD'!$B$10:$F$278,2,FALSE)</f>
        <v>570226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2600X1000X45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2545X977X4</v>
      </c>
      <c r="P66" s="42">
        <v>1</v>
      </c>
      <c r="Q66" s="42">
        <f>Q5-55</f>
        <v>2545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2545X977X4</v>
      </c>
      <c r="P85" s="42">
        <v>1</v>
      </c>
      <c r="Q85" s="42">
        <f>Q66</f>
        <v>2545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2545X977X6</v>
      </c>
      <c r="P104" s="42">
        <v>1</v>
      </c>
      <c r="Q104" s="42">
        <f>Q66</f>
        <v>2545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929283</v>
      </c>
      <c r="B5" s="63">
        <f>VLOOKUP(A5,'[1]PTA DESL ALUM VD'!$B$10:$F$278,2,FALSE)</f>
        <v>570227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2600X1100X45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2545X1077X4</v>
      </c>
      <c r="P66" s="42">
        <v>1</v>
      </c>
      <c r="Q66" s="42">
        <f>Q5-55</f>
        <v>2545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2545X1077X4</v>
      </c>
      <c r="P85" s="42">
        <v>1</v>
      </c>
      <c r="Q85" s="42">
        <f>Q66</f>
        <v>2545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2545X1077X6</v>
      </c>
      <c r="P104" s="42">
        <v>1</v>
      </c>
      <c r="Q104" s="42">
        <f>Q66</f>
        <v>2545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929284</v>
      </c>
      <c r="B5" s="63">
        <f>VLOOKUP(A5,'[1]PTA DESL ALUM VD'!$B$10:$F$278,2,FALSE)</f>
        <v>570228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2600X1200X45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2545X1177X4</v>
      </c>
      <c r="P66" s="42">
        <v>1</v>
      </c>
      <c r="Q66" s="42">
        <f>Q5-55</f>
        <v>2545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2545X1177X4</v>
      </c>
      <c r="P85" s="42">
        <v>1</v>
      </c>
      <c r="Q85" s="42">
        <f>Q66</f>
        <v>2545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2545X1177X6</v>
      </c>
      <c r="P104" s="42">
        <v>1</v>
      </c>
      <c r="Q104" s="42">
        <f>Q66</f>
        <v>2545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929285</v>
      </c>
      <c r="B5" s="63">
        <f>VLOOKUP(A5,'[1]PTA DESL ALUM VD'!$B$10:$F$278,2,FALSE)</f>
        <v>570229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2600X1300X45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181000149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2545X1277X4</v>
      </c>
      <c r="P66" s="42">
        <v>1</v>
      </c>
      <c r="Q66" s="42">
        <f>Q5-55</f>
        <v>2545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123149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181000229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2545X1277X4</v>
      </c>
      <c r="P85" s="42">
        <v>1</v>
      </c>
      <c r="Q85" s="42">
        <f>Q66</f>
        <v>2545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123229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181000399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2545X1277X6</v>
      </c>
      <c r="P104" s="42">
        <v>1</v>
      </c>
      <c r="Q104" s="42">
        <f>Q66</f>
        <v>2545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123399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929286</v>
      </c>
      <c r="B5" s="63">
        <f>VLOOKUP(A5,'[1]PTA DESL ALUM VD'!$B$10:$F$278,2,FALSE)</f>
        <v>570230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2600X1400X45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598044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2545X1377X4</v>
      </c>
      <c r="P66" s="42">
        <v>1</v>
      </c>
      <c r="Q66" s="42">
        <f>Q5-55</f>
        <v>2545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2545X1377X4</v>
      </c>
      <c r="P85" s="42">
        <v>1</v>
      </c>
      <c r="Q85" s="42">
        <f>Q66</f>
        <v>2545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2545X1377X6</v>
      </c>
      <c r="P104" s="42">
        <v>1</v>
      </c>
      <c r="Q104" s="42">
        <f>Q66</f>
        <v>2545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3" sqref="N3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929287</v>
      </c>
      <c r="B5" s="63">
        <f>VLOOKUP(A5,'[1]PTA DESL ALUM VD'!$B$10:$F$278,2,FALSE)</f>
        <v>570231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2600X1500X45 + COR</v>
      </c>
      <c r="P5" s="32" t="s">
        <v>60</v>
      </c>
      <c r="Q5" s="60">
        <f>VLOOKUP(A5,'[1]PTA DESL ALUM VD'!$B$10:$F$278,4,FALSE)</f>
        <v>2600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8">
        <v>330019</v>
      </c>
      <c r="E22" s="38">
        <v>330119</v>
      </c>
      <c r="F22" s="38">
        <v>330219</v>
      </c>
      <c r="G22" s="38">
        <v>330319</v>
      </c>
      <c r="H22" s="38">
        <v>330419</v>
      </c>
      <c r="I22" s="38">
        <v>330519</v>
      </c>
      <c r="J22" s="38">
        <v>330619</v>
      </c>
      <c r="K22" s="38">
        <v>330719</v>
      </c>
      <c r="L22" s="38">
        <v>330819</v>
      </c>
      <c r="M22" s="38">
        <v>330919</v>
      </c>
      <c r="N22" s="38">
        <v>331019</v>
      </c>
      <c r="O22" s="61"/>
      <c r="P22" s="39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8">
        <v>330025</v>
      </c>
      <c r="E23" s="38">
        <v>330125</v>
      </c>
      <c r="F23" s="38">
        <v>330225</v>
      </c>
      <c r="G23" s="38">
        <v>330325</v>
      </c>
      <c r="H23" s="38">
        <v>330425</v>
      </c>
      <c r="I23" s="38">
        <v>330525</v>
      </c>
      <c r="J23" s="38">
        <v>330625</v>
      </c>
      <c r="K23" s="38">
        <v>330725</v>
      </c>
      <c r="L23" s="38">
        <v>330825</v>
      </c>
      <c r="M23" s="38">
        <v>330925</v>
      </c>
      <c r="N23" s="38">
        <v>331025</v>
      </c>
      <c r="O23" s="61"/>
      <c r="P23" s="39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8">
        <v>330028</v>
      </c>
      <c r="E24" s="38">
        <v>330128</v>
      </c>
      <c r="F24" s="38">
        <v>330228</v>
      </c>
      <c r="G24" s="38">
        <v>330328</v>
      </c>
      <c r="H24" s="38">
        <v>330428</v>
      </c>
      <c r="I24" s="38">
        <v>330528</v>
      </c>
      <c r="J24" s="38">
        <v>330628</v>
      </c>
      <c r="K24" s="38">
        <v>330728</v>
      </c>
      <c r="L24" s="38">
        <v>330828</v>
      </c>
      <c r="M24" s="38">
        <v>330928</v>
      </c>
      <c r="N24" s="38">
        <v>331028</v>
      </c>
      <c r="O24" s="61"/>
      <c r="P24" s="39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8">
        <v>330058</v>
      </c>
      <c r="E25" s="38">
        <v>330158</v>
      </c>
      <c r="F25" s="38">
        <v>330258</v>
      </c>
      <c r="G25" s="38">
        <v>330358</v>
      </c>
      <c r="H25" s="38">
        <v>330458</v>
      </c>
      <c r="I25" s="38">
        <v>330558</v>
      </c>
      <c r="J25" s="38">
        <v>330658</v>
      </c>
      <c r="K25" s="38">
        <v>330758</v>
      </c>
      <c r="L25" s="38">
        <v>330858</v>
      </c>
      <c r="M25" s="38">
        <v>330958</v>
      </c>
      <c r="N25" s="38">
        <v>331058</v>
      </c>
      <c r="O25" s="61"/>
      <c r="P25" s="39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8">
        <v>330059</v>
      </c>
      <c r="E26" s="38">
        <v>330159</v>
      </c>
      <c r="F26" s="38">
        <v>330259</v>
      </c>
      <c r="G26" s="38">
        <v>330359</v>
      </c>
      <c r="H26" s="38">
        <v>330459</v>
      </c>
      <c r="I26" s="38">
        <v>330559</v>
      </c>
      <c r="J26" s="38">
        <v>330659</v>
      </c>
      <c r="K26" s="38">
        <v>330759</v>
      </c>
      <c r="L26" s="38">
        <v>330859</v>
      </c>
      <c r="M26" s="38">
        <v>330959</v>
      </c>
      <c r="N26" s="38">
        <v>331059</v>
      </c>
      <c r="O26" s="61"/>
      <c r="P26" s="39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8">
        <v>330060</v>
      </c>
      <c r="E27" s="38">
        <v>330160</v>
      </c>
      <c r="F27" s="38">
        <v>330260</v>
      </c>
      <c r="G27" s="38">
        <v>330360</v>
      </c>
      <c r="H27" s="38">
        <v>330460</v>
      </c>
      <c r="I27" s="38">
        <v>330560</v>
      </c>
      <c r="J27" s="38">
        <v>330660</v>
      </c>
      <c r="K27" s="38">
        <v>330760</v>
      </c>
      <c r="L27" s="38">
        <v>330860</v>
      </c>
      <c r="M27" s="38">
        <v>330960</v>
      </c>
      <c r="N27" s="38">
        <v>331060</v>
      </c>
      <c r="O27" s="61"/>
      <c r="P27" s="39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8">
        <v>330061</v>
      </c>
      <c r="E28" s="38">
        <v>330161</v>
      </c>
      <c r="F28" s="38">
        <v>330261</v>
      </c>
      <c r="G28" s="38">
        <v>330361</v>
      </c>
      <c r="H28" s="38">
        <v>330461</v>
      </c>
      <c r="I28" s="38">
        <v>330561</v>
      </c>
      <c r="J28" s="38">
        <v>330661</v>
      </c>
      <c r="K28" s="38">
        <v>330761</v>
      </c>
      <c r="L28" s="38">
        <v>330861</v>
      </c>
      <c r="M28" s="38">
        <v>330961</v>
      </c>
      <c r="N28" s="38">
        <v>331061</v>
      </c>
      <c r="O28" s="61"/>
      <c r="P28" s="39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8">
        <v>330063</v>
      </c>
      <c r="E29" s="38">
        <v>330163</v>
      </c>
      <c r="F29" s="38">
        <v>330263</v>
      </c>
      <c r="G29" s="38">
        <v>330363</v>
      </c>
      <c r="H29" s="38">
        <v>330463</v>
      </c>
      <c r="I29" s="38">
        <v>330563</v>
      </c>
      <c r="J29" s="38">
        <v>330663</v>
      </c>
      <c r="K29" s="38">
        <v>330763</v>
      </c>
      <c r="L29" s="38">
        <v>330863</v>
      </c>
      <c r="M29" s="38">
        <v>330963</v>
      </c>
      <c r="N29" s="38">
        <v>331063</v>
      </c>
      <c r="O29" s="62"/>
      <c r="P29" s="39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598024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2600X36X45MM + COR</v>
      </c>
      <c r="P43" s="60">
        <v>1</v>
      </c>
      <c r="Q43" s="60">
        <f>VLOOKUP(A43,[1]PEÇAS!$A$12:$Q$112,15,FALSE)</f>
        <v>2600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598024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2600X36X45MM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598044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2600X36X45MM + COR</v>
      </c>
      <c r="P48" s="60">
        <v>1</v>
      </c>
      <c r="Q48" s="60">
        <f>VLOOKUP(A48,[1]PEÇAS!$A$12:$Q$112,15,FALSE)</f>
        <v>2600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598044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2600X36X45MM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6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37" t="str">
        <f>VLOOKUP(A53,[1]PEÇAS!$A$12:$Q$150,14,FALSE)</f>
        <v>PUXADOR INDUS ATRIA C/CILINDRO + COR</v>
      </c>
      <c r="P53" s="35">
        <v>1</v>
      </c>
      <c r="Q53" s="35">
        <f>VLOOKUP(A53,[1]PEÇAS!$A$12:$Q$150,15,FALSE)</f>
        <v>168</v>
      </c>
      <c r="R53" s="35">
        <f>VLOOKUP(A53,[1]PEÇAS!$A$12:$Q$150,16,FALSE)</f>
        <v>86</v>
      </c>
      <c r="S53" s="35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40">
        <v>1010288</v>
      </c>
      <c r="G59" s="5">
        <v>1010287</v>
      </c>
      <c r="H59" s="40">
        <v>1010288</v>
      </c>
      <c r="I59" s="40">
        <v>1010288</v>
      </c>
      <c r="J59" s="5">
        <v>1010287</v>
      </c>
      <c r="K59" s="5">
        <v>1010287</v>
      </c>
      <c r="L59" s="40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40">
        <v>1020196</v>
      </c>
      <c r="O60" s="4" t="s">
        <v>85</v>
      </c>
      <c r="P60" s="5">
        <v>8.01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2545X1477X4</v>
      </c>
      <c r="P66" s="42">
        <v>1</v>
      </c>
      <c r="Q66" s="42">
        <f>Q5-55</f>
        <v>2545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2545X1477X4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2545X1477X4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2545X1477X4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2545X1477X4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2545X1477X4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2545X1477X4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2545X1477X4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2545X1477X4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2545X1477X4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2545X1477X4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2545X1477X4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2545X1477X4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2545X1477X4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2545X1477X4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2545X1477X4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2545X1477X4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2545X1477X4</v>
      </c>
      <c r="P85" s="42">
        <v>1</v>
      </c>
      <c r="Q85" s="42">
        <f>Q66</f>
        <v>2545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2545X1477X4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2545X1477X4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2545X1477X4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2545X1477X4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2545X1477X4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2545X1477X4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2545X1477X4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2545X1477X4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2545X1477X4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2545X1477X4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2545X1477X4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2545X1477X4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2545X1477X4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2545X1477X4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2545X1477X4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2545X1477X4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2545X1477X6</v>
      </c>
      <c r="P104" s="42">
        <v>1</v>
      </c>
      <c r="Q104" s="42">
        <f>Q66</f>
        <v>2545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2545X1477X6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2545X1477X6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2545X1477X6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2545X1477X6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2545X1477X6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2545X1477X6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2545X1477X6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2545X1477X6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2022-02-11T16:58:32Z</dcterms:modified>
</cp:coreProperties>
</file>