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20" windowWidth="15345" windowHeight="451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1" l="1"/>
  <c r="O54" i="82"/>
  <c r="O54" i="83"/>
  <c r="O54" i="84"/>
  <c r="O54" i="85"/>
  <c r="O54" i="86"/>
  <c r="O54" i="87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9" i="85" l="1"/>
  <c r="B66" i="85"/>
  <c r="B66" i="80"/>
  <c r="B69" i="80"/>
  <c r="B69" i="87"/>
  <c r="B66" i="87"/>
  <c r="B66" i="86"/>
  <c r="B69" i="86"/>
  <c r="B66" i="84"/>
  <c r="B69" i="84"/>
  <c r="B69" i="83"/>
  <c r="B66" i="83"/>
  <c r="B66" i="82"/>
  <c r="B69" i="82"/>
  <c r="B69" i="81"/>
  <c r="B66" i="81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2" l="1"/>
  <c r="B85" i="82"/>
  <c r="B88" i="86"/>
  <c r="B85" i="86"/>
  <c r="B85" i="87"/>
  <c r="B88" i="87"/>
  <c r="B88" i="84"/>
  <c r="B85" i="84"/>
  <c r="O101" i="85"/>
  <c r="B88" i="85"/>
  <c r="B85" i="85"/>
  <c r="B85" i="81"/>
  <c r="B88" i="81"/>
  <c r="B85" i="83"/>
  <c r="B88" i="83"/>
  <c r="B88" i="80"/>
  <c r="B85" i="80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6" i="80" l="1"/>
  <c r="B104" i="80"/>
  <c r="B104" i="82"/>
  <c r="B106" i="82"/>
  <c r="B106" i="81"/>
  <c r="B104" i="81"/>
  <c r="B106" i="83"/>
  <c r="B104" i="83"/>
  <c r="B106" i="84"/>
  <c r="B104" i="84"/>
  <c r="B106" i="85"/>
  <c r="B104" i="85"/>
  <c r="O105" i="85"/>
  <c r="O105" i="80"/>
  <c r="O105" i="82"/>
  <c r="O105" i="81"/>
  <c r="O105" i="83"/>
  <c r="O105" i="84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4" i="86" l="1"/>
  <c r="B106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<sst xmlns="http://schemas.openxmlformats.org/spreadsheetml/2006/main" count="1904" uniqueCount="88">
  <si>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</si>
  <si>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</si>
  <si>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</si>
  <si>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</si>
  <si>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</si>
  <si>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</si>
  <si>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</si>
  <si>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</si>
  <si>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</si>
  <si>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</si>
  <si>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</si>
  <si>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</si>
  <si>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</si>
  <si>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</si>
  <si>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</si>
  <si>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</si>
  <si>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</si>
  <si>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</si>
  <si>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</si>
  <si>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</si>
  <si>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</si>
  <si>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</si>
  <si>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</si>
  <si>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</si>
  <si>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</si>
  <si>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</si>
  <si>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</si>
  <si>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</si>
  <si>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</si>
  <si>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</si>
  <si>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</si>
  <si>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</si>
  <si>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</si>
  <si>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</si>
  <si>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</si>
  <si>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</si>
  <si>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</si>
  <si>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</si>
  <si>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</si>
  <si>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</si>
  <si>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</si>
  <si>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</si>
  <si>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</si>
  <si>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</si>
  <si>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</si>
  <si>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</si>
  <si>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</si>
  <si>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</si>
  <si>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</si>
  <si>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</si>
  <si>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</si>
  <si>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</si>
  <si>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</si>
  <si>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</si>
  <si>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</si>
  <si>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</si>
  <si>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</si>
  <si>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</si>
  <si>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</si>
  <si>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</si>
  <si>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</si>
  <si>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</si>
  <si>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</si>
  <si>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</si>
  <si>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</si>
  <si>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</si>
  <si>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</si>
  <si>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</si>
  <si>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</si>
  <si>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</si>
  <si>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</si>
  <si>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</si>
  <si>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</si>
  <si>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</si>
  <si>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</si>
  <si>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</si>
  <si>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</si>
  <si>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</si>
  <si>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</si>
  <si>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</si>
  <si>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</si>
  <si>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</si>
  <si>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</si>
  <si>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H-1800</t>
  </si>
  <si>
    <t>1010271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</si>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</sst>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topLeftCell="A34" zoomScale="50" zoomScaleNormal="100" zoomScaleSheetLayoutView="50" workbookViewId="0">
      <selection activeCell="N62" sqref="N62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42">
        <v>929100</v>
      </c>
      <c r="B5" s="55">
        <f>VLOOKUP(A5,'[1]PTA DESL ALUM VD'!$B$10:$F$278,2,FALSE)</f>
        <v>570080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 1800X800X45 + COR</v>
      </c>
      <c r="P5" s="32" t="s">
        <v>60</v>
      </c>
      <c r="Q5" s="42">
        <f>VLOOKUP(A5,'[1]PTA DESL ALUM VD'!$B$10:$F$278,4,FALSE)</f>
        <v>1800</v>
      </c>
      <c r="R5" s="42">
        <f>VLOOKUP(A5,'[1]PTA DESL ALUM VD'!$B$10:$F$278,5,FALSE)</f>
        <v>800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54"/>
      <c r="P22" s="39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54"/>
      <c r="P23" s="39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54"/>
      <c r="P24" s="39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54"/>
      <c r="P25" s="39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54"/>
      <c r="P26" s="39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54"/>
      <c r="P27" s="39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54"/>
      <c r="P28" s="39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42">
        <v>1</v>
      </c>
      <c r="Q33" s="42">
        <f>VLOOKUP(A33,[1]PEÇAS!$A$12:$Q$112,15,FALSE)</f>
        <v>789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42">
        <v>1</v>
      </c>
      <c r="Q38" s="42">
        <f>VLOOKUP(A38,[1]PEÇAS!$A$12:$Q$112,15,FALSE)</f>
        <v>789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598016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1800X36X45MM + COR</v>
      </c>
      <c r="P43" s="42">
        <v>1</v>
      </c>
      <c r="Q43" s="42">
        <f>VLOOKUP(A43,[1]PEÇAS!$A$12:$Q$112,15,FALSE)</f>
        <v>1800</v>
      </c>
      <c r="R43" s="42">
        <f>VLOOKUP(A43,[1]PEÇAS!$A$12:$Q$112,16,FALSE)</f>
        <v>20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598016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1800X36X45MM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598026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1800X36X45MM + COR</v>
      </c>
      <c r="P48" s="42">
        <v>1</v>
      </c>
      <c r="Q48" s="42">
        <f>VLOOKUP(A48,[1]PEÇAS!$A$12:$Q$112,15,FALSE)</f>
        <v>1800</v>
      </c>
      <c r="R48" s="42">
        <f>VLOOKUP(A48,[1]PEÇAS!$A$12:$Q$112,16,FALSE)</f>
        <v>20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598026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1800X36X45MM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5.0100000000000007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181000080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1745X777X4</v>
      </c>
      <c r="P66" s="76">
        <v>1</v>
      </c>
      <c r="Q66" s="76">
        <f>Q5-55</f>
        <v>1745</v>
      </c>
      <c r="R66" s="76">
        <f>R5-23</f>
        <v>777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1745X777X4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1745X777X4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123080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1745X777X4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1745X777X4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1745X777X4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1745X777X4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1745X777X4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1745X777X4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1745X777X4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1745X777X4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1745X777X4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1745X777X4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1745X777X4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1745X777X4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1745X777X4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1745X777X4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181000160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1745X777X4</v>
      </c>
      <c r="P85" s="76">
        <v>1</v>
      </c>
      <c r="Q85" s="76">
        <f>Q66</f>
        <v>1745</v>
      </c>
      <c r="R85" s="76">
        <f>R66</f>
        <v>777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1745X777X4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1745X777X4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123160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1745X777X4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1745X777X4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1745X777X4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1745X777X4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1745X777X4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1745X777X4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1745X777X4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1745X777X4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1745X777X4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1745X777X4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1745X777X4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1745X777X4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1745X777X4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1745X777X4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181000330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1745X777X6</v>
      </c>
      <c r="P104" s="76">
        <v>1</v>
      </c>
      <c r="Q104" s="76">
        <f>Q66</f>
        <v>1745</v>
      </c>
      <c r="R104" s="76">
        <f>R66</f>
        <v>777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1745X777X6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123330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1745X777X6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1745X777X6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1745X777X6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1745X777X6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1745X777X6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1745X777X6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1745X777X6</v>
      </c>
      <c r="P112" s="77"/>
      <c r="Q112" s="77"/>
      <c r="R112" s="77"/>
      <c r="S112" s="77"/>
    </row>
  </sheetData>
  <mergeCells count="71">
    <mergeCell ref="R85:R101"/>
    <mergeCell ref="S85:S101"/>
    <mergeCell ref="A88:A101"/>
    <mergeCell ref="B88:B101"/>
    <mergeCell ref="B85:B87"/>
    <mergeCell ref="P85:P101"/>
    <mergeCell ref="Q85:Q101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A30:S30"/>
    <mergeCell ref="A31:A32"/>
    <mergeCell ref="B31:B32"/>
    <mergeCell ref="C31:C32"/>
    <mergeCell ref="O31:O32"/>
    <mergeCell ref="P31:P32"/>
    <mergeCell ref="Q31:S31"/>
    <mergeCell ref="D31:N31"/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topLeftCell="A55" zoomScale="80" zoomScaleNormal="100" zoomScaleSheetLayoutView="80" workbookViewId="0">
      <selection activeCell="A66" sqref="A66:A68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929101</v>
      </c>
      <c r="B5" s="55">
        <f>VLOOKUP(A5,'[1]PTA DESL ALUM VD'!$B$10:$F$278,2,FALSE)</f>
        <v>570081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 1800X900X45 + COR</v>
      </c>
      <c r="P5" s="32" t="s">
        <v>60</v>
      </c>
      <c r="Q5" s="42">
        <f>VLOOKUP(A5,'[1]PTA DESL ALUM VD'!$B$10:$F$278,4,FALSE)</f>
        <v>1800</v>
      </c>
      <c r="R5" s="42">
        <f>VLOOKUP(A5,'[1]PTA DESL ALUM VD'!$B$10:$F$278,5,FALSE)</f>
        <v>900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54"/>
      <c r="P22" s="39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54"/>
      <c r="P23" s="39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54"/>
      <c r="P24" s="39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54"/>
      <c r="P25" s="39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54"/>
      <c r="P26" s="39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54"/>
      <c r="P27" s="39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54"/>
      <c r="P28" s="39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42">
        <v>1</v>
      </c>
      <c r="Q33" s="42">
        <f>VLOOKUP(A33,[1]PEÇAS!$A$12:$Q$112,15,FALSE)</f>
        <v>889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42">
        <v>1</v>
      </c>
      <c r="Q38" s="42">
        <f>VLOOKUP(A38,[1]PEÇAS!$A$12:$Q$112,15,FALSE)</f>
        <v>889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598016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1800X36X45MM + COR</v>
      </c>
      <c r="P43" s="42">
        <v>1</v>
      </c>
      <c r="Q43" s="42">
        <f>VLOOKUP(A43,[1]PEÇAS!$A$12:$Q$112,15,FALSE)</f>
        <v>1800</v>
      </c>
      <c r="R43" s="42">
        <f>VLOOKUP(A43,[1]PEÇAS!$A$12:$Q$112,16,FALSE)</f>
        <v>20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598016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1800X36X45MM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598026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1800X36X45MM + COR</v>
      </c>
      <c r="P48" s="42">
        <v>1</v>
      </c>
      <c r="Q48" s="42">
        <f>VLOOKUP(A48,[1]PEÇAS!$A$12:$Q$112,15,FALSE)</f>
        <v>1800</v>
      </c>
      <c r="R48" s="42">
        <f>VLOOKUP(A48,[1]PEÇAS!$A$12:$Q$112,16,FALSE)</f>
        <v>20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598026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1800X36X45MM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5.21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181000081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1745X877X4</v>
      </c>
      <c r="P66" s="76">
        <v>1</v>
      </c>
      <c r="Q66" s="76">
        <f>Q5-55</f>
        <v>1745</v>
      </c>
      <c r="R66" s="76">
        <f>R5-23</f>
        <v>877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1745X877X4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1745X877X4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123081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1745X877X4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1745X877X4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1745X877X4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1745X877X4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1745X877X4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1745X877X4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1745X877X4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1745X877X4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1745X877X4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1745X877X4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1745X877X4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1745X877X4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1745X877X4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1745X877X4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181000161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1745X877X4</v>
      </c>
      <c r="P85" s="76">
        <v>1</v>
      </c>
      <c r="Q85" s="76">
        <f>Q66</f>
        <v>1745</v>
      </c>
      <c r="R85" s="76">
        <f>R66</f>
        <v>877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1745X877X4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1745X877X4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123161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1745X877X4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1745X877X4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1745X877X4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1745X877X4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1745X877X4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1745X877X4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1745X877X4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1745X877X4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1745X877X4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1745X877X4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1745X877X4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1745X877X4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1745X877X4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1745X877X4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181000331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1745X877X6</v>
      </c>
      <c r="P104" s="76">
        <v>1</v>
      </c>
      <c r="Q104" s="76">
        <f>Q66</f>
        <v>1745</v>
      </c>
      <c r="R104" s="76">
        <f>R66</f>
        <v>877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1745X877X6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123331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1745X877X6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1745X877X6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1745X877X6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1745X877X6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1745X877X6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1745X877X6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1745X877X6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topLeftCell="A25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929102</v>
      </c>
      <c r="B5" s="55">
        <f>VLOOKUP(A5,'[1]PTA DESL ALUM VD'!$B$10:$F$278,2,FALSE)</f>
        <v>570082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 1800X1000X45 + COR</v>
      </c>
      <c r="P5" s="32" t="s">
        <v>60</v>
      </c>
      <c r="Q5" s="42">
        <f>VLOOKUP(A5,'[1]PTA DESL ALUM VD'!$B$10:$F$278,4,FALSE)</f>
        <v>1800</v>
      </c>
      <c r="R5" s="42">
        <f>VLOOKUP(A5,'[1]PTA DESL ALUM VD'!$B$10:$F$278,5,FALSE)</f>
        <v>1000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54"/>
      <c r="P22" s="39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54"/>
      <c r="P23" s="39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54"/>
      <c r="P24" s="39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54"/>
      <c r="P25" s="39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54"/>
      <c r="P26" s="39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54"/>
      <c r="P27" s="39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54"/>
      <c r="P28" s="39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42">
        <v>1</v>
      </c>
      <c r="Q33" s="42">
        <f>VLOOKUP(A33,[1]PEÇAS!$A$12:$Q$112,15,FALSE)</f>
        <v>989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42">
        <v>1</v>
      </c>
      <c r="Q38" s="42">
        <f>VLOOKUP(A38,[1]PEÇAS!$A$12:$Q$112,15,FALSE)</f>
        <v>989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598016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1800X36X45MM + COR</v>
      </c>
      <c r="P43" s="42">
        <v>1</v>
      </c>
      <c r="Q43" s="42">
        <f>VLOOKUP(A43,[1]PEÇAS!$A$12:$Q$112,15,FALSE)</f>
        <v>1800</v>
      </c>
      <c r="R43" s="42">
        <f>VLOOKUP(A43,[1]PEÇAS!$A$12:$Q$112,16,FALSE)</f>
        <v>20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598016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1800X36X45MM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598026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1800X36X45MM + COR</v>
      </c>
      <c r="P48" s="42">
        <v>1</v>
      </c>
      <c r="Q48" s="42">
        <f>VLOOKUP(A48,[1]PEÇAS!$A$12:$Q$112,15,FALSE)</f>
        <v>1800</v>
      </c>
      <c r="R48" s="42">
        <f>VLOOKUP(A48,[1]PEÇAS!$A$12:$Q$112,16,FALSE)</f>
        <v>20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598026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1800X36X45MM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5.41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181000082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1745X977X4</v>
      </c>
      <c r="P66" s="76">
        <v>1</v>
      </c>
      <c r="Q66" s="76">
        <f>Q5-55</f>
        <v>1745</v>
      </c>
      <c r="R66" s="76">
        <f>R5-23</f>
        <v>977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1745X977X4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1745X977X4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123082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1745X977X4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1745X977X4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1745X977X4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1745X977X4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1745X977X4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1745X977X4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1745X977X4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1745X977X4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1745X977X4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1745X977X4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1745X977X4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1745X977X4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1745X977X4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1745X977X4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181000162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1745X977X4</v>
      </c>
      <c r="P85" s="76">
        <v>1</v>
      </c>
      <c r="Q85" s="76">
        <f>Q66</f>
        <v>1745</v>
      </c>
      <c r="R85" s="76">
        <f>R66</f>
        <v>977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1745X977X4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1745X977X4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123162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1745X977X4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1745X977X4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1745X977X4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1745X977X4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1745X977X4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1745X977X4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1745X977X4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1745X977X4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1745X977X4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1745X977X4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1745X977X4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1745X977X4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1745X977X4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1745X977X4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181000332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1745X977X6</v>
      </c>
      <c r="P104" s="76">
        <v>1</v>
      </c>
      <c r="Q104" s="76">
        <f>Q66</f>
        <v>1745</v>
      </c>
      <c r="R104" s="76">
        <f>R66</f>
        <v>977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1745X977X6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123332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1745X977X6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1745X977X6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1745X977X6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1745X977X6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1745X977X6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1745X977X6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1745X977X6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929103</v>
      </c>
      <c r="B5" s="55">
        <f>VLOOKUP(A5,'[1]PTA DESL ALUM VD'!$B$10:$F$278,2,FALSE)</f>
        <v>570083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 1800X1100X45 + COR</v>
      </c>
      <c r="P5" s="32" t="s">
        <v>60</v>
      </c>
      <c r="Q5" s="42">
        <f>VLOOKUP(A5,'[1]PTA DESL ALUM VD'!$B$10:$F$278,4,FALSE)</f>
        <v>1800</v>
      </c>
      <c r="R5" s="42">
        <f>VLOOKUP(A5,'[1]PTA DESL ALUM VD'!$B$10:$F$278,5,FALSE)</f>
        <v>1100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54"/>
      <c r="P22" s="39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54"/>
      <c r="P23" s="39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54"/>
      <c r="P24" s="39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54"/>
      <c r="P25" s="39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54"/>
      <c r="P26" s="39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54"/>
      <c r="P27" s="39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54"/>
      <c r="P28" s="39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42">
        <v>1</v>
      </c>
      <c r="Q33" s="42">
        <f>VLOOKUP(A33,[1]PEÇAS!$A$12:$Q$112,15,FALSE)</f>
        <v>1089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42">
        <v>1</v>
      </c>
      <c r="Q38" s="42">
        <f>VLOOKUP(A38,[1]PEÇAS!$A$12:$Q$112,15,FALSE)</f>
        <v>1089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598016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1800X36X45MM + COR</v>
      </c>
      <c r="P43" s="42">
        <v>1</v>
      </c>
      <c r="Q43" s="42">
        <f>VLOOKUP(A43,[1]PEÇAS!$A$12:$Q$112,15,FALSE)</f>
        <v>1800</v>
      </c>
      <c r="R43" s="42">
        <f>VLOOKUP(A43,[1]PEÇAS!$A$12:$Q$112,16,FALSE)</f>
        <v>20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598016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1800X36X45MM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598026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1800X36X45MM + COR</v>
      </c>
      <c r="P48" s="42">
        <v>1</v>
      </c>
      <c r="Q48" s="42">
        <f>VLOOKUP(A48,[1]PEÇAS!$A$12:$Q$112,15,FALSE)</f>
        <v>1800</v>
      </c>
      <c r="R48" s="42">
        <f>VLOOKUP(A48,[1]PEÇAS!$A$12:$Q$112,16,FALSE)</f>
        <v>20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598026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1800X36X45MM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5.61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181000083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1745X1077X4</v>
      </c>
      <c r="P66" s="76">
        <v>1</v>
      </c>
      <c r="Q66" s="76">
        <f>Q5-55</f>
        <v>1745</v>
      </c>
      <c r="R66" s="76">
        <f>R5-23</f>
        <v>1077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1745X1077X4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1745X1077X4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123083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1745X1077X4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1745X1077X4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1745X1077X4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1745X1077X4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1745X1077X4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1745X1077X4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1745X1077X4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1745X1077X4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1745X1077X4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1745X1077X4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1745X1077X4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1745X1077X4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1745X1077X4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1745X1077X4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181000163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1745X1077X4</v>
      </c>
      <c r="P85" s="76">
        <v>1</v>
      </c>
      <c r="Q85" s="76">
        <f>Q66</f>
        <v>1745</v>
      </c>
      <c r="R85" s="76">
        <f>R66</f>
        <v>1077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1745X1077X4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1745X1077X4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123163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1745X1077X4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1745X1077X4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1745X1077X4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1745X1077X4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1745X1077X4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1745X1077X4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1745X1077X4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1745X1077X4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1745X1077X4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1745X1077X4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1745X1077X4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1745X1077X4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1745X1077X4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1745X1077X4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181000333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1745X1077X6</v>
      </c>
      <c r="P104" s="76">
        <v>1</v>
      </c>
      <c r="Q104" s="76">
        <f>Q66</f>
        <v>1745</v>
      </c>
      <c r="R104" s="76">
        <f>R66</f>
        <v>1077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1745X1077X6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123333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1745X1077X6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1745X1077X6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1745X1077X6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1745X1077X6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1745X1077X6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1745X1077X6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1745X1077X6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topLeftCell="A46" zoomScale="80" zoomScaleNormal="100" zoomScaleSheetLayoutView="80" workbookViewId="0">
      <selection activeCell="G58" sqref="G58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929104</v>
      </c>
      <c r="B5" s="55">
        <f>VLOOKUP(A5,'[1]PTA DESL ALUM VD'!$B$10:$F$278,2,FALSE)</f>
        <v>570084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 1800X1200X45 + COR</v>
      </c>
      <c r="P5" s="32" t="s">
        <v>60</v>
      </c>
      <c r="Q5" s="42">
        <f>VLOOKUP(A5,'[1]PTA DESL ALUM VD'!$B$10:$F$278,4,FALSE)</f>
        <v>1800</v>
      </c>
      <c r="R5" s="42">
        <f>VLOOKUP(A5,'[1]PTA DESL ALUM VD'!$B$10:$F$278,5,FALSE)</f>
        <v>1200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54"/>
      <c r="P22" s="39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54"/>
      <c r="P23" s="39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54"/>
      <c r="P24" s="39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54"/>
      <c r="P25" s="39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54"/>
      <c r="P26" s="39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54"/>
      <c r="P27" s="39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54"/>
      <c r="P28" s="39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42">
        <v>1</v>
      </c>
      <c r="Q33" s="42">
        <f>VLOOKUP(A33,[1]PEÇAS!$A$12:$Q$112,15,FALSE)</f>
        <v>1189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42">
        <v>1</v>
      </c>
      <c r="Q38" s="42">
        <f>VLOOKUP(A38,[1]PEÇAS!$A$12:$Q$112,15,FALSE)</f>
        <v>1189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598016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1800X36X45MM + COR</v>
      </c>
      <c r="P43" s="42">
        <v>1</v>
      </c>
      <c r="Q43" s="42">
        <f>VLOOKUP(A43,[1]PEÇAS!$A$12:$Q$112,15,FALSE)</f>
        <v>1800</v>
      </c>
      <c r="R43" s="42">
        <f>VLOOKUP(A43,[1]PEÇAS!$A$12:$Q$112,16,FALSE)</f>
        <v>20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598016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1800X36X45MM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598026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1800X36X45MM + COR</v>
      </c>
      <c r="P48" s="42">
        <v>1</v>
      </c>
      <c r="Q48" s="42">
        <f>VLOOKUP(A48,[1]PEÇAS!$A$12:$Q$112,15,FALSE)</f>
        <v>1800</v>
      </c>
      <c r="R48" s="42">
        <f>VLOOKUP(A48,[1]PEÇAS!$A$12:$Q$112,16,FALSE)</f>
        <v>20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598026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1800X36X45MM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5.8100000000000005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5.8100000000000005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181000084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1745X1177X4</v>
      </c>
      <c r="P66" s="76">
        <v>1</v>
      </c>
      <c r="Q66" s="76">
        <f>Q5-55</f>
        <v>1745</v>
      </c>
      <c r="R66" s="76">
        <f>R5-23</f>
        <v>1177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1745X1177X4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1745X1177X4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123084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1745X1177X4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1745X1177X4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1745X1177X4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1745X1177X4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1745X1177X4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1745X1177X4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1745X1177X4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1745X1177X4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1745X1177X4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1745X1177X4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1745X1177X4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1745X1177X4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1745X1177X4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1745X1177X4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181000164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1745X1177X4</v>
      </c>
      <c r="P85" s="76">
        <v>1</v>
      </c>
      <c r="Q85" s="76">
        <f>Q66</f>
        <v>1745</v>
      </c>
      <c r="R85" s="76">
        <f>R66</f>
        <v>1177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1745X1177X4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1745X1177X4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123164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1745X1177X4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1745X1177X4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1745X1177X4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1745X1177X4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1745X1177X4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1745X1177X4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1745X1177X4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1745X1177X4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1745X1177X4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1745X1177X4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1745X1177X4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1745X1177X4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1745X1177X4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1745X1177X4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181000334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1745X1177X6</v>
      </c>
      <c r="P104" s="76">
        <v>1</v>
      </c>
      <c r="Q104" s="76">
        <f>Q66</f>
        <v>1745</v>
      </c>
      <c r="R104" s="76">
        <f>R66</f>
        <v>1177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1745X1177X6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123334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1745X1177X6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1745X1177X6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1745X1177X6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1745X1177X6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1745X1177X6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1745X1177X6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1745X1177X6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topLeftCell="A52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929105</v>
      </c>
      <c r="B5" s="55">
        <f>VLOOKUP(A5,'[1]PTA DESL ALUM VD'!$B$10:$F$278,2,FALSE)</f>
        <v>570085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 1800X1300X45 + COR</v>
      </c>
      <c r="P5" s="32" t="s">
        <v>60</v>
      </c>
      <c r="Q5" s="42">
        <f>VLOOKUP(A5,'[1]PTA DESL ALUM VD'!$B$10:$F$278,4,FALSE)</f>
        <v>1800</v>
      </c>
      <c r="R5" s="42">
        <f>VLOOKUP(A5,'[1]PTA DESL ALUM VD'!$B$10:$F$278,5,FALSE)</f>
        <v>1300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54"/>
      <c r="P22" s="39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54"/>
      <c r="P23" s="39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54"/>
      <c r="P24" s="39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54"/>
      <c r="P25" s="39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54"/>
      <c r="P26" s="39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54"/>
      <c r="P27" s="39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54"/>
      <c r="P28" s="39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42">
        <v>1</v>
      </c>
      <c r="Q33" s="42">
        <f>VLOOKUP(A33,[1]PEÇAS!$A$12:$Q$112,15,FALSE)</f>
        <v>1289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42">
        <v>1</v>
      </c>
      <c r="Q38" s="42">
        <f>VLOOKUP(A38,[1]PEÇAS!$A$12:$Q$112,15,FALSE)</f>
        <v>1289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598016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1800X36X45MM + COR</v>
      </c>
      <c r="P43" s="42">
        <v>1</v>
      </c>
      <c r="Q43" s="42">
        <f>VLOOKUP(A43,[1]PEÇAS!$A$12:$Q$112,15,FALSE)</f>
        <v>1800</v>
      </c>
      <c r="R43" s="42">
        <f>VLOOKUP(A43,[1]PEÇAS!$A$12:$Q$112,16,FALSE)</f>
        <v>20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598016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1800X36X45MM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598026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1800X36X45MM + COR</v>
      </c>
      <c r="P48" s="42">
        <v>1</v>
      </c>
      <c r="Q48" s="42">
        <f>VLOOKUP(A48,[1]PEÇAS!$A$12:$Q$112,15,FALSE)</f>
        <v>1800</v>
      </c>
      <c r="R48" s="42">
        <f>VLOOKUP(A48,[1]PEÇAS!$A$12:$Q$112,16,FALSE)</f>
        <v>20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598026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1800X36X45MM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181000085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1745X1277X4</v>
      </c>
      <c r="P66" s="76">
        <v>1</v>
      </c>
      <c r="Q66" s="76">
        <f>Q5-55</f>
        <v>1745</v>
      </c>
      <c r="R66" s="76">
        <f>R5-23</f>
        <v>1277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1745X1277X4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1745X1277X4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123085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1745X1277X4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1745X1277X4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1745X1277X4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1745X1277X4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1745X1277X4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1745X1277X4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1745X1277X4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1745X1277X4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1745X1277X4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1745X1277X4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1745X1277X4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1745X1277X4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1745X1277X4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1745X1277X4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181000165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1745X1277X4</v>
      </c>
      <c r="P85" s="76">
        <v>1</v>
      </c>
      <c r="Q85" s="76">
        <f>Q66</f>
        <v>1745</v>
      </c>
      <c r="R85" s="76">
        <f>R66</f>
        <v>1277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1745X1277X4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1745X1277X4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123165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1745X1277X4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1745X1277X4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1745X1277X4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1745X1277X4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1745X1277X4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1745X1277X4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1745X1277X4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1745X1277X4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1745X1277X4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1745X1277X4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1745X1277X4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1745X1277X4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1745X1277X4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1745X1277X4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181000335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1745X1277X6</v>
      </c>
      <c r="P104" s="76">
        <v>1</v>
      </c>
      <c r="Q104" s="76">
        <f>Q66</f>
        <v>1745</v>
      </c>
      <c r="R104" s="76">
        <f>R66</f>
        <v>1277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1745X1277X6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123335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1745X1277X6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1745X1277X6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1745X1277X6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1745X1277X6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1745X1277X6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1745X1277X6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1745X1277X6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topLeftCell="H50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929106</v>
      </c>
      <c r="B5" s="55">
        <f>VLOOKUP(A5,'[1]PTA DESL ALUM VD'!$B$10:$F$278,2,FALSE)</f>
        <v>570086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 1800X1400X45 + COR</v>
      </c>
      <c r="P5" s="32" t="s">
        <v>60</v>
      </c>
      <c r="Q5" s="42">
        <f>VLOOKUP(A5,'[1]PTA DESL ALUM VD'!$B$10:$F$278,4,FALSE)</f>
        <v>1800</v>
      </c>
      <c r="R5" s="42">
        <f>VLOOKUP(A5,'[1]PTA DESL ALUM VD'!$B$10:$F$278,5,FALSE)</f>
        <v>1400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54"/>
      <c r="P22" s="39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54"/>
      <c r="P23" s="39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54"/>
      <c r="P24" s="39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54"/>
      <c r="P25" s="39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54"/>
      <c r="P26" s="39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54"/>
      <c r="P27" s="39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54"/>
      <c r="P28" s="39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42">
        <v>1</v>
      </c>
      <c r="Q33" s="42">
        <f>VLOOKUP(A33,[1]PEÇAS!$A$12:$Q$112,15,FALSE)</f>
        <v>1389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42">
        <v>1</v>
      </c>
      <c r="Q38" s="42">
        <f>VLOOKUP(A38,[1]PEÇAS!$A$12:$Q$112,15,FALSE)</f>
        <v>1389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598016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1800X36X45MM + COR</v>
      </c>
      <c r="P43" s="42">
        <v>1</v>
      </c>
      <c r="Q43" s="42">
        <f>VLOOKUP(A43,[1]PEÇAS!$A$12:$Q$112,15,FALSE)</f>
        <v>1800</v>
      </c>
      <c r="R43" s="42">
        <f>VLOOKUP(A43,[1]PEÇAS!$A$12:$Q$112,16,FALSE)</f>
        <v>20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598016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1800X36X45MM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598026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1800X36X45MM + COR</v>
      </c>
      <c r="P48" s="42">
        <v>1</v>
      </c>
      <c r="Q48" s="42">
        <f>VLOOKUP(A48,[1]PEÇAS!$A$12:$Q$112,15,FALSE)</f>
        <v>1800</v>
      </c>
      <c r="R48" s="42">
        <f>VLOOKUP(A48,[1]PEÇAS!$A$12:$Q$112,16,FALSE)</f>
        <v>20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598026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1800X36X45MM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181000086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1745X1377X4</v>
      </c>
      <c r="P66" s="76">
        <v>1</v>
      </c>
      <c r="Q66" s="76">
        <f>Q5-55</f>
        <v>1745</v>
      </c>
      <c r="R66" s="76">
        <f>R5-23</f>
        <v>1377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1745X1377X4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1745X1377X4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123086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1745X1377X4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1745X1377X4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1745X1377X4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1745X1377X4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1745X1377X4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1745X1377X4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1745X1377X4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1745X1377X4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1745X1377X4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1745X1377X4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1745X1377X4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1745X1377X4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1745X1377X4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1745X1377X4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181000166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1745X1377X4</v>
      </c>
      <c r="P85" s="76">
        <v>1</v>
      </c>
      <c r="Q85" s="76">
        <f>Q66</f>
        <v>1745</v>
      </c>
      <c r="R85" s="76">
        <f>R66</f>
        <v>1377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1745X1377X4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1745X1377X4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123166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1745X1377X4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1745X1377X4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1745X1377X4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1745X1377X4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1745X1377X4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1745X1377X4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1745X1377X4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1745X1377X4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1745X1377X4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1745X1377X4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1745X1377X4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1745X1377X4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1745X1377X4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1745X1377X4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181000336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1745X1377X6</v>
      </c>
      <c r="P104" s="76">
        <v>1</v>
      </c>
      <c r="Q104" s="76">
        <f>Q66</f>
        <v>1745</v>
      </c>
      <c r="R104" s="76">
        <f>R66</f>
        <v>1377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1745X1377X6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123336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1745X1377X6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1745X1377X6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1745X1377X6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1745X1377X6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1745X1377X6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1745X1377X6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1745X1377X6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topLeftCell="A66" zoomScale="50" zoomScaleNormal="100" zoomScaleSheetLayoutView="50" workbookViewId="0">
      <selection activeCell="A55" sqref="A55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929107</v>
      </c>
      <c r="B5" s="55">
        <f>VLOOKUP(A5,'[1]PTA DESL ALUM VD'!$B$10:$F$278,2,FALSE)</f>
        <v>570087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 1800X1500X45 + COR</v>
      </c>
      <c r="P5" s="32" t="s">
        <v>60</v>
      </c>
      <c r="Q5" s="42">
        <f>VLOOKUP(A5,'[1]PTA DESL ALUM VD'!$B$10:$F$278,4,FALSE)</f>
        <v>1800</v>
      </c>
      <c r="R5" s="42">
        <f>VLOOKUP(A5,'[1]PTA DESL ALUM VD'!$B$10:$F$278,5,FALSE)</f>
        <v>1500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54"/>
      <c r="P22" s="39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54"/>
      <c r="P23" s="39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54"/>
      <c r="P24" s="39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54"/>
      <c r="P25" s="39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54"/>
      <c r="P26" s="39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54"/>
      <c r="P27" s="39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54"/>
      <c r="P28" s="39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43"/>
      <c r="P29" s="39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42">
        <v>1</v>
      </c>
      <c r="Q33" s="42">
        <f>VLOOKUP(A33,[1]PEÇAS!$A$12:$Q$112,15,FALSE)</f>
        <v>1489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42">
        <v>1</v>
      </c>
      <c r="Q38" s="42">
        <f>VLOOKUP(A38,[1]PEÇAS!$A$12:$Q$112,15,FALSE)</f>
        <v>1489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598016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1800X36X45MM + COR</v>
      </c>
      <c r="P43" s="42">
        <v>1</v>
      </c>
      <c r="Q43" s="42">
        <f>VLOOKUP(A43,[1]PEÇAS!$A$12:$Q$112,15,FALSE)</f>
        <v>1800</v>
      </c>
      <c r="R43" s="42">
        <f>VLOOKUP(A43,[1]PEÇAS!$A$12:$Q$112,16,FALSE)</f>
        <v>20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598016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1800X36X45MM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598026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 1800X36X45MM + COR</v>
      </c>
      <c r="P48" s="42">
        <v>1</v>
      </c>
      <c r="Q48" s="42">
        <f>VLOOKUP(A48,[1]PEÇAS!$A$12:$Q$112,15,FALSE)</f>
        <v>1800</v>
      </c>
      <c r="R48" s="42">
        <f>VLOOKUP(A48,[1]PEÇAS!$A$12:$Q$112,16,FALSE)</f>
        <v>20</v>
      </c>
      <c r="S48" s="42">
        <f>VLOOKUP(A48,[1]PEÇAS!$A$12:$Q$112,17,FALSE)</f>
        <v>45</v>
      </c>
    </row>
    <row r="49" spans="1:19" ht="24" customHeight="1" x14ac:dyDescent="0.2">
      <c r="A49" s="29"/>
      <c r="B49" s="28">
        <f>A48</f>
        <v>598026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 1800X36X45MM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S/CILINDRO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6.410000000000001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6.410000000000001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181000087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1745X1477X4</v>
      </c>
      <c r="P66" s="76">
        <v>1</v>
      </c>
      <c r="Q66" s="76">
        <f>Q5-55</f>
        <v>1745</v>
      </c>
      <c r="R66" s="76">
        <f>R5-23</f>
        <v>1477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1745X1477X4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1745X1477X4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123087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1745X1477X4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1745X1477X4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1745X1477X4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1745X1477X4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1745X1477X4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1745X1477X4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1745X1477X4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1745X1477X4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1745X1477X4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1745X1477X4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1745X1477X4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1745X1477X4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1745X1477X4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1745X1477X4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181000167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1745X1477X4</v>
      </c>
      <c r="P85" s="76">
        <v>1</v>
      </c>
      <c r="Q85" s="76">
        <f>Q66</f>
        <v>1745</v>
      </c>
      <c r="R85" s="76">
        <f>R66</f>
        <v>1477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1745X1477X4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1745X1477X4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123167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1745X1477X4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1745X1477X4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1745X1477X4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1745X1477X4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1745X1477X4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1745X1477X4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1745X1477X4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1745X1477X4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1745X1477X4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1745X1477X4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1745X1477X4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1745X1477X4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1745X1477X4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1745X1477X4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181000337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1745X1477X6</v>
      </c>
      <c r="P104" s="76">
        <v>1</v>
      </c>
      <c r="Q104" s="76">
        <f>Q66</f>
        <v>1745</v>
      </c>
      <c r="R104" s="76">
        <f>R66</f>
        <v>1477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1745X1477X6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123337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1745X1477X6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1745X1477X6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1745X1477X6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1745X1477X6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1745X1477X6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1745X1477X6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1745X1477X6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2022-02-11T16:58:49Z</dcterms:modified>
</cp:coreProperties>
</file>