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ren\Documents\workspace\SSD\DSS19\csv\"/>
    </mc:Choice>
  </mc:AlternateContent>
  <xr:revisionPtr revIDLastSave="0" documentId="13_ncr:1_{52D6FAEB-EFD7-4261-B4E3-2B89D39597FE}" xr6:coauthVersionLast="45" xr6:coauthVersionMax="45" xr10:uidLastSave="{00000000-0000-0000-0000-000000000000}"/>
  <bookViews>
    <workbookView xWindow="-120" yWindow="-120" windowWidth="20730" windowHeight="11310" activeTab="1" xr2:uid="{4D15389E-236B-4BB2-A150-7ECE1D518FF6}"/>
  </bookViews>
  <sheets>
    <sheet name="Foglio2" sheetId="2" r:id="rId1"/>
    <sheet name="Foglio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2" i="1"/>
  <c r="D45" i="1"/>
  <c r="D40" i="1"/>
  <c r="D41" i="1"/>
  <c r="D42" i="1"/>
  <c r="D43" i="1"/>
  <c r="D44" i="1"/>
  <c r="E45" i="1" s="1"/>
  <c r="F45" i="1" s="1"/>
  <c r="D39" i="1"/>
  <c r="D4" i="1"/>
  <c r="D3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A55" i="1"/>
  <c r="B55" i="1"/>
  <c r="J3" i="1"/>
  <c r="K3" i="1" s="1"/>
  <c r="M3" i="1" s="1"/>
  <c r="N3" i="1" s="1"/>
  <c r="J4" i="1"/>
  <c r="K4" i="1" s="1"/>
  <c r="M4" i="1" s="1"/>
  <c r="N4" i="1" s="1"/>
  <c r="J5" i="1"/>
  <c r="K5" i="1" s="1"/>
  <c r="M5" i="1" s="1"/>
  <c r="N5" i="1" s="1"/>
  <c r="J6" i="1"/>
  <c r="K6" i="1" s="1"/>
  <c r="M6" i="1" s="1"/>
  <c r="N6" i="1" s="1"/>
  <c r="J7" i="1"/>
  <c r="K7" i="1" s="1"/>
  <c r="M7" i="1" s="1"/>
  <c r="N7" i="1" s="1"/>
  <c r="J8" i="1"/>
  <c r="K8" i="1" s="1"/>
  <c r="M8" i="1" s="1"/>
  <c r="N8" i="1" s="1"/>
  <c r="J9" i="1"/>
  <c r="K9" i="1" s="1"/>
  <c r="M9" i="1" s="1"/>
  <c r="N9" i="1" s="1"/>
  <c r="J10" i="1"/>
  <c r="K10" i="1" s="1"/>
  <c r="M10" i="1" s="1"/>
  <c r="O10" i="1" s="1"/>
  <c r="J11" i="1"/>
  <c r="K11" i="1" s="1"/>
  <c r="M11" i="1" s="1"/>
  <c r="N11" i="1" s="1"/>
  <c r="J12" i="1"/>
  <c r="K12" i="1" s="1"/>
  <c r="M12" i="1" s="1"/>
  <c r="N12" i="1" s="1"/>
  <c r="J13" i="1"/>
  <c r="K13" i="1" s="1"/>
  <c r="M13" i="1" s="1"/>
  <c r="N13" i="1" s="1"/>
  <c r="J14" i="1"/>
  <c r="K14" i="1" s="1"/>
  <c r="M14" i="1" s="1"/>
  <c r="N14" i="1" s="1"/>
  <c r="J15" i="1"/>
  <c r="K15" i="1" s="1"/>
  <c r="M15" i="1" s="1"/>
  <c r="N15" i="1" s="1"/>
  <c r="J16" i="1"/>
  <c r="K16" i="1" s="1"/>
  <c r="M16" i="1" s="1"/>
  <c r="N16" i="1" s="1"/>
  <c r="J17" i="1"/>
  <c r="K17" i="1" s="1"/>
  <c r="M17" i="1" s="1"/>
  <c r="N17" i="1" s="1"/>
  <c r="J18" i="1"/>
  <c r="K18" i="1" s="1"/>
  <c r="M18" i="1" s="1"/>
  <c r="O18" i="1" s="1"/>
  <c r="J19" i="1"/>
  <c r="K19" i="1" s="1"/>
  <c r="M19" i="1" s="1"/>
  <c r="N19" i="1" s="1"/>
  <c r="J20" i="1"/>
  <c r="K20" i="1" s="1"/>
  <c r="M20" i="1" s="1"/>
  <c r="N20" i="1" s="1"/>
  <c r="J21" i="1"/>
  <c r="K21" i="1" s="1"/>
  <c r="M21" i="1" s="1"/>
  <c r="N21" i="1" s="1"/>
  <c r="J22" i="1"/>
  <c r="K22" i="1" s="1"/>
  <c r="M22" i="1" s="1"/>
  <c r="N22" i="1" s="1"/>
  <c r="J23" i="1"/>
  <c r="K23" i="1" s="1"/>
  <c r="M23" i="1" s="1"/>
  <c r="N23" i="1" s="1"/>
  <c r="J24" i="1"/>
  <c r="K24" i="1" s="1"/>
  <c r="M24" i="1" s="1"/>
  <c r="N24" i="1" s="1"/>
  <c r="J25" i="1"/>
  <c r="K25" i="1" s="1"/>
  <c r="M25" i="1" s="1"/>
  <c r="N25" i="1" s="1"/>
  <c r="J26" i="1"/>
  <c r="K26" i="1" s="1"/>
  <c r="M26" i="1" s="1"/>
  <c r="O26" i="1" s="1"/>
  <c r="J27" i="1"/>
  <c r="K27" i="1" s="1"/>
  <c r="M27" i="1" s="1"/>
  <c r="N27" i="1" s="1"/>
  <c r="J28" i="1"/>
  <c r="K28" i="1" s="1"/>
  <c r="M28" i="1" s="1"/>
  <c r="N28" i="1" s="1"/>
  <c r="J29" i="1"/>
  <c r="K29" i="1" s="1"/>
  <c r="M29" i="1" s="1"/>
  <c r="N29" i="1" s="1"/>
  <c r="J30" i="1"/>
  <c r="K30" i="1" s="1"/>
  <c r="M30" i="1" s="1"/>
  <c r="N30" i="1" s="1"/>
  <c r="J31" i="1"/>
  <c r="K31" i="1" s="1"/>
  <c r="M31" i="1" s="1"/>
  <c r="N31" i="1" s="1"/>
  <c r="J32" i="1"/>
  <c r="K32" i="1" s="1"/>
  <c r="M32" i="1" s="1"/>
  <c r="N32" i="1" s="1"/>
  <c r="J33" i="1"/>
  <c r="K33" i="1" s="1"/>
  <c r="M33" i="1" s="1"/>
  <c r="N33" i="1" s="1"/>
  <c r="J34" i="1"/>
  <c r="K34" i="1" s="1"/>
  <c r="M34" i="1" s="1"/>
  <c r="O34" i="1" s="1"/>
  <c r="J35" i="1"/>
  <c r="K35" i="1" s="1"/>
  <c r="M35" i="1" s="1"/>
  <c r="N35" i="1" s="1"/>
  <c r="J36" i="1"/>
  <c r="K36" i="1" s="1"/>
  <c r="M36" i="1" s="1"/>
  <c r="N36" i="1" s="1"/>
  <c r="J37" i="1"/>
  <c r="K37" i="1" s="1"/>
  <c r="M37" i="1" s="1"/>
  <c r="N37" i="1" s="1"/>
  <c r="J38" i="1"/>
  <c r="K38" i="1" s="1"/>
  <c r="M38" i="1" s="1"/>
  <c r="N38" i="1" s="1"/>
  <c r="J39" i="1"/>
  <c r="K39" i="1" s="1"/>
  <c r="M39" i="1" s="1"/>
  <c r="N39" i="1" s="1"/>
  <c r="J40" i="1"/>
  <c r="K40" i="1" s="1"/>
  <c r="M40" i="1" s="1"/>
  <c r="N40" i="1" s="1"/>
  <c r="J41" i="1"/>
  <c r="K41" i="1" s="1"/>
  <c r="M41" i="1" s="1"/>
  <c r="N41" i="1" s="1"/>
  <c r="J42" i="1"/>
  <c r="K42" i="1" s="1"/>
  <c r="M42" i="1" s="1"/>
  <c r="O42" i="1" s="1"/>
  <c r="J43" i="1"/>
  <c r="K43" i="1" s="1"/>
  <c r="M43" i="1" s="1"/>
  <c r="N43" i="1" s="1"/>
  <c r="J44" i="1"/>
  <c r="K44" i="1" s="1"/>
  <c r="M44" i="1" s="1"/>
  <c r="N44" i="1" s="1"/>
  <c r="J45" i="1"/>
  <c r="K45" i="1" s="1"/>
  <c r="M45" i="1" s="1"/>
  <c r="N45" i="1" s="1"/>
  <c r="J46" i="1"/>
  <c r="K46" i="1" s="1"/>
  <c r="M46" i="1" s="1"/>
  <c r="N46" i="1" s="1"/>
  <c r="J47" i="1"/>
  <c r="K47" i="1" s="1"/>
  <c r="M47" i="1" s="1"/>
  <c r="N47" i="1" s="1"/>
  <c r="J48" i="1"/>
  <c r="K48" i="1" s="1"/>
  <c r="M48" i="1" s="1"/>
  <c r="N48" i="1" s="1"/>
  <c r="J49" i="1"/>
  <c r="K49" i="1" s="1"/>
  <c r="M49" i="1" s="1"/>
  <c r="N49" i="1" s="1"/>
  <c r="J2" i="1"/>
  <c r="K2" i="1" s="1"/>
  <c r="M2" i="1" s="1"/>
  <c r="O2" i="1" s="1"/>
  <c r="E4" i="1" l="1"/>
  <c r="O49" i="1"/>
  <c r="O41" i="1"/>
  <c r="O33" i="1"/>
  <c r="O25" i="1"/>
  <c r="O17" i="1"/>
  <c r="O9" i="1"/>
  <c r="N2" i="1"/>
  <c r="O48" i="1"/>
  <c r="O40" i="1"/>
  <c r="O32" i="1"/>
  <c r="O24" i="1"/>
  <c r="O16" i="1"/>
  <c r="O8" i="1"/>
  <c r="N42" i="1"/>
  <c r="O47" i="1"/>
  <c r="O39" i="1"/>
  <c r="O31" i="1"/>
  <c r="O23" i="1"/>
  <c r="O15" i="1"/>
  <c r="O7" i="1"/>
  <c r="N34" i="1"/>
  <c r="O46" i="1"/>
  <c r="O38" i="1"/>
  <c r="O30" i="1"/>
  <c r="O22" i="1"/>
  <c r="O14" i="1"/>
  <c r="O6" i="1"/>
  <c r="N26" i="1"/>
  <c r="O45" i="1"/>
  <c r="O37" i="1"/>
  <c r="O29" i="1"/>
  <c r="O21" i="1"/>
  <c r="O13" i="1"/>
  <c r="O5" i="1"/>
  <c r="N18" i="1"/>
  <c r="O44" i="1"/>
  <c r="O36" i="1"/>
  <c r="O28" i="1"/>
  <c r="O20" i="1"/>
  <c r="O12" i="1"/>
  <c r="O4" i="1"/>
  <c r="N10" i="1"/>
  <c r="O43" i="1"/>
  <c r="O35" i="1"/>
  <c r="O27" i="1"/>
  <c r="O19" i="1"/>
  <c r="O11" i="1"/>
  <c r="O3" i="1"/>
  <c r="E43" i="1"/>
  <c r="F43" i="1" s="1"/>
  <c r="E44" i="1"/>
  <c r="F44" i="1" s="1"/>
  <c r="E40" i="1"/>
  <c r="F40" i="1" s="1"/>
  <c r="Q2" i="1"/>
  <c r="E41" i="1"/>
  <c r="F41" i="1" s="1"/>
  <c r="E42" i="1"/>
  <c r="F42" i="1" s="1"/>
  <c r="R2" i="1" l="1"/>
  <c r="S2" i="1"/>
  <c r="T2" i="1" s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2" i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F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G16" i="1" l="1"/>
  <c r="G15" i="1"/>
  <c r="G14" i="1"/>
  <c r="G19" i="1"/>
  <c r="G18" i="1"/>
  <c r="G17" i="1"/>
</calcChain>
</file>

<file path=xl/sharedStrings.xml><?xml version="1.0" encoding="utf-8"?>
<sst xmlns="http://schemas.openxmlformats.org/spreadsheetml/2006/main" count="45" uniqueCount="43">
  <si>
    <t>time</t>
  </si>
  <si>
    <t>quant</t>
  </si>
  <si>
    <t>Baseline</t>
  </si>
  <si>
    <t>trim</t>
  </si>
  <si>
    <t>Coeff</t>
  </si>
  <si>
    <t>Destagionalizz</t>
  </si>
  <si>
    <t>Regressione</t>
  </si>
  <si>
    <t>OUTPUT RIEPILOGO</t>
  </si>
  <si>
    <t>Statistica della regressione</t>
  </si>
  <si>
    <t>R multiplo</t>
  </si>
  <si>
    <t>R al quadrato</t>
  </si>
  <si>
    <t>R al quadrato corretto</t>
  </si>
  <si>
    <t>Errore standard</t>
  </si>
  <si>
    <t>Osservazioni</t>
  </si>
  <si>
    <t>ANALISI VARIANZA</t>
  </si>
  <si>
    <t>Residuo</t>
  </si>
  <si>
    <t>Totale</t>
  </si>
  <si>
    <t>Intercetta</t>
  </si>
  <si>
    <t>gdl</t>
  </si>
  <si>
    <t>SQ</t>
  </si>
  <si>
    <t>MQ</t>
  </si>
  <si>
    <t>F</t>
  </si>
  <si>
    <t>Significatività F</t>
  </si>
  <si>
    <t>Coefficienti</t>
  </si>
  <si>
    <t>Stat t</t>
  </si>
  <si>
    <t>Valore di significatività</t>
  </si>
  <si>
    <t>Inferiore 95%</t>
  </si>
  <si>
    <t>Superiore 95%</t>
  </si>
  <si>
    <t>Inferiore 95.0%</t>
  </si>
  <si>
    <t>Superiore 95.0%</t>
  </si>
  <si>
    <t>Variabile X 1</t>
  </si>
  <si>
    <t>s*t</t>
  </si>
  <si>
    <t>ma(6)</t>
  </si>
  <si>
    <t>Forecast</t>
  </si>
  <si>
    <t>BIAS</t>
  </si>
  <si>
    <t>MAD</t>
  </si>
  <si>
    <t>MSE</t>
  </si>
  <si>
    <t>Standard Error</t>
  </si>
  <si>
    <t>MAPE</t>
  </si>
  <si>
    <t>Xi-Fi</t>
  </si>
  <si>
    <t>abs</t>
  </si>
  <si>
    <t>x^2</t>
  </si>
  <si>
    <t>abs/fi*100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</si>
</sst>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/>
    <xf numFmtId="0" fontId="2" fillId="2" borderId="0" xfId="0" applyFont="1" applyFill="1"/>
    <xf numFmtId="0" fontId="0" fillId="2" borderId="0" xfId="0" applyFill="1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2" fontId="1" fillId="0" borderId="0" xfId="0" applyNumberFormat="1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ACF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Foglio1!$A$54:$Q$54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Foglio1!$A$55:$Q$55</c:f>
              <c:numCache>
                <c:formatCode>General</c:formatCode>
                <c:ptCount val="17"/>
                <c:pt idx="0">
                  <c:v>1</c:v>
                </c:pt>
                <c:pt idx="1">
                  <c:v>0.27767350842340643</c:v>
                </c:pt>
                <c:pt idx="2">
                  <c:v>0.26446652919206892</c:v>
                </c:pt>
                <c:pt idx="3">
                  <c:v>0.14399934455735663</c:v>
                </c:pt>
                <c:pt idx="4">
                  <c:v>-0.12951520309311204</c:v>
                </c:pt>
                <c:pt idx="5">
                  <c:v>0.15935090710428065</c:v>
                </c:pt>
                <c:pt idx="6">
                  <c:v>0.30502506066516599</c:v>
                </c:pt>
                <c:pt idx="7">
                  <c:v>0.21888601683477762</c:v>
                </c:pt>
                <c:pt idx="8">
                  <c:v>7.5601378239369965E-2</c:v>
                </c:pt>
                <c:pt idx="9">
                  <c:v>0.18994224638778975</c:v>
                </c:pt>
                <c:pt idx="10">
                  <c:v>0.3441074044107264</c:v>
                </c:pt>
                <c:pt idx="11">
                  <c:v>0.27045765958351597</c:v>
                </c:pt>
                <c:pt idx="12">
                  <c:v>0.97509961490376729</c:v>
                </c:pt>
                <c:pt idx="13">
                  <c:v>0.32161688514956094</c:v>
                </c:pt>
                <c:pt idx="14">
                  <c:v>0.24761559512105713</c:v>
                </c:pt>
                <c:pt idx="15">
                  <c:v>0.14702235583218265</c:v>
                </c:pt>
                <c:pt idx="16">
                  <c:v>-0.11335773517247492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59-456D-BA70-A6E9DCE68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3626840"/>
        <c:axId val="773624216"/>
      </c:barChart>
      <c:catAx>
        <c:axId val="773626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624216"/>
        <c:crosses val="autoZero"/>
        <c:auto val="1"/>
        <c:lblAlgn val="ctr"/>
        <c:lblOffset val="100"/>
        <c:noMultiLvlLbl val="0"/>
      </c:catAx>
      <c:valAx>
        <c:axId val="773624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626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Foglio1!$B$1</c:f>
              <c:strCache>
                <c:ptCount val="1"/>
                <c:pt idx="0">
                  <c:v>quant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Foglio1!$B$2:$B$49</c:f>
              <c:numCache>
                <c:formatCode>General</c:formatCode>
                <c:ptCount val="48"/>
                <c:pt idx="0">
                  <c:v>11</c:v>
                </c:pt>
                <c:pt idx="1">
                  <c:v>13</c:v>
                </c:pt>
                <c:pt idx="2">
                  <c:v>12</c:v>
                </c:pt>
                <c:pt idx="3">
                  <c:v>17</c:v>
                </c:pt>
                <c:pt idx="4">
                  <c:v>14</c:v>
                </c:pt>
                <c:pt idx="5">
                  <c:v>15</c:v>
                </c:pt>
                <c:pt idx="6">
                  <c:v>11</c:v>
                </c:pt>
                <c:pt idx="7">
                  <c:v>9</c:v>
                </c:pt>
                <c:pt idx="8">
                  <c:v>15</c:v>
                </c:pt>
                <c:pt idx="9">
                  <c:v>14</c:v>
                </c:pt>
                <c:pt idx="10">
                  <c:v>16</c:v>
                </c:pt>
                <c:pt idx="11">
                  <c:v>23</c:v>
                </c:pt>
                <c:pt idx="12">
                  <c:v>15</c:v>
                </c:pt>
                <c:pt idx="13">
                  <c:v>16</c:v>
                </c:pt>
                <c:pt idx="14">
                  <c:v>15</c:v>
                </c:pt>
                <c:pt idx="15">
                  <c:v>22</c:v>
                </c:pt>
                <c:pt idx="16">
                  <c:v>16</c:v>
                </c:pt>
                <c:pt idx="17">
                  <c:v>18</c:v>
                </c:pt>
                <c:pt idx="18">
                  <c:v>13</c:v>
                </c:pt>
                <c:pt idx="19">
                  <c:v>10</c:v>
                </c:pt>
                <c:pt idx="20">
                  <c:v>21</c:v>
                </c:pt>
                <c:pt idx="21">
                  <c:v>17</c:v>
                </c:pt>
                <c:pt idx="22">
                  <c:v>22</c:v>
                </c:pt>
                <c:pt idx="23">
                  <c:v>29</c:v>
                </c:pt>
                <c:pt idx="24">
                  <c:v>16</c:v>
                </c:pt>
                <c:pt idx="25">
                  <c:v>21</c:v>
                </c:pt>
                <c:pt idx="26">
                  <c:v>17</c:v>
                </c:pt>
                <c:pt idx="27">
                  <c:v>26</c:v>
                </c:pt>
                <c:pt idx="28">
                  <c:v>19</c:v>
                </c:pt>
                <c:pt idx="29">
                  <c:v>20</c:v>
                </c:pt>
                <c:pt idx="30">
                  <c:v>14</c:v>
                </c:pt>
                <c:pt idx="31">
                  <c:v>12</c:v>
                </c:pt>
                <c:pt idx="32">
                  <c:v>24</c:v>
                </c:pt>
                <c:pt idx="33">
                  <c:v>20</c:v>
                </c:pt>
                <c:pt idx="34">
                  <c:v>25</c:v>
                </c:pt>
                <c:pt idx="35">
                  <c:v>37</c:v>
                </c:pt>
                <c:pt idx="36">
                  <c:v>20</c:v>
                </c:pt>
                <c:pt idx="37">
                  <c:v>25</c:v>
                </c:pt>
                <c:pt idx="38">
                  <c:v>21</c:v>
                </c:pt>
                <c:pt idx="39">
                  <c:v>30</c:v>
                </c:pt>
                <c:pt idx="40">
                  <c:v>23</c:v>
                </c:pt>
                <c:pt idx="41">
                  <c:v>28</c:v>
                </c:pt>
                <c:pt idx="42">
                  <c:v>17</c:v>
                </c:pt>
                <c:pt idx="43">
                  <c:v>13</c:v>
                </c:pt>
                <c:pt idx="44">
                  <c:v>29</c:v>
                </c:pt>
                <c:pt idx="45">
                  <c:v>28</c:v>
                </c:pt>
                <c:pt idx="46">
                  <c:v>29</c:v>
                </c:pt>
                <c:pt idx="47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3D-414E-9D97-273F9E922C65}"/>
            </c:ext>
          </c:extLst>
        </c:ser>
        <c:ser>
          <c:idx val="4"/>
          <c:order val="4"/>
          <c:tx>
            <c:strRef>
              <c:f>Foglio1!$K$1</c:f>
              <c:strCache>
                <c:ptCount val="1"/>
                <c:pt idx="0">
                  <c:v>s*t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Foglio1!$K$2:$K$46</c:f>
              <c:numCache>
                <c:formatCode>0.00</c:formatCode>
                <c:ptCount val="45"/>
                <c:pt idx="0">
                  <c:v>9.0878718887067702</c:v>
                </c:pt>
                <c:pt idx="1">
                  <c:v>8.9761461177028732</c:v>
                </c:pt>
                <c:pt idx="2">
                  <c:v>11.77372638274913</c:v>
                </c:pt>
                <c:pt idx="3">
                  <c:v>14.28257943305878</c:v>
                </c:pt>
                <c:pt idx="4">
                  <c:v>13.244866499161327</c:v>
                </c:pt>
                <c:pt idx="5">
                  <c:v>16.574964516659833</c:v>
                </c:pt>
                <c:pt idx="6">
                  <c:v>10.66565746433397</c:v>
                </c:pt>
                <c:pt idx="7">
                  <c:v>10.490709482953116</c:v>
                </c:pt>
                <c:pt idx="8">
                  <c:v>13.705991965379063</c:v>
                </c:pt>
                <c:pt idx="9">
                  <c:v>16.564181612545855</c:v>
                </c:pt>
                <c:pt idx="10">
                  <c:v>15.305824877728023</c:v>
                </c:pt>
                <c:pt idx="11">
                  <c:v>19.088903880609433</c:v>
                </c:pt>
                <c:pt idx="12">
                  <c:v>12.243443039961168</c:v>
                </c:pt>
                <c:pt idx="13">
                  <c:v>12.005272848203358</c:v>
                </c:pt>
                <c:pt idx="14">
                  <c:v>15.638257548008996</c:v>
                </c:pt>
                <c:pt idx="15">
                  <c:v>18.845783792032933</c:v>
                </c:pt>
                <c:pt idx="16">
                  <c:v>17.366783256294717</c:v>
                </c:pt>
                <c:pt idx="17">
                  <c:v>21.602843244559033</c:v>
                </c:pt>
                <c:pt idx="18">
                  <c:v>13.821228615588367</c:v>
                </c:pt>
                <c:pt idx="19">
                  <c:v>13.519836213453601</c:v>
                </c:pt>
                <c:pt idx="20">
                  <c:v>17.570523130638929</c:v>
                </c:pt>
                <c:pt idx="21">
                  <c:v>21.12738597152001</c:v>
                </c:pt>
                <c:pt idx="22">
                  <c:v>19.427741634861412</c:v>
                </c:pt>
                <c:pt idx="23">
                  <c:v>24.116782608508633</c:v>
                </c:pt>
                <c:pt idx="24">
                  <c:v>15.399014191215565</c:v>
                </c:pt>
                <c:pt idx="25">
                  <c:v>15.034399578703844</c:v>
                </c:pt>
                <c:pt idx="26">
                  <c:v>19.50278871326886</c:v>
                </c:pt>
                <c:pt idx="27">
                  <c:v>23.40898815100708</c:v>
                </c:pt>
                <c:pt idx="28">
                  <c:v>21.488700013428108</c:v>
                </c:pt>
                <c:pt idx="29">
                  <c:v>26.630721972458232</c:v>
                </c:pt>
                <c:pt idx="30">
                  <c:v>16.976799766842763</c:v>
                </c:pt>
                <c:pt idx="31">
                  <c:v>16.548962943954084</c:v>
                </c:pt>
                <c:pt idx="32">
                  <c:v>21.435054295898794</c:v>
                </c:pt>
                <c:pt idx="33">
                  <c:v>25.69059033049416</c:v>
                </c:pt>
                <c:pt idx="34">
                  <c:v>23.549658391994804</c:v>
                </c:pt>
                <c:pt idx="35">
                  <c:v>29.144661336407829</c:v>
                </c:pt>
                <c:pt idx="36">
                  <c:v>18.554585342469963</c:v>
                </c:pt>
                <c:pt idx="37">
                  <c:v>18.063526309204331</c:v>
                </c:pt>
                <c:pt idx="38">
                  <c:v>23.367319878528729</c:v>
                </c:pt>
                <c:pt idx="39">
                  <c:v>27.972192509981234</c:v>
                </c:pt>
                <c:pt idx="40">
                  <c:v>25.610616770561499</c:v>
                </c:pt>
                <c:pt idx="41">
                  <c:v>31.658600700357432</c:v>
                </c:pt>
                <c:pt idx="42">
                  <c:v>20.132370918097163</c:v>
                </c:pt>
                <c:pt idx="43">
                  <c:v>19.578089674454571</c:v>
                </c:pt>
                <c:pt idx="44">
                  <c:v>25.29958546115866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3D-414E-9D97-273F9E922C65}"/>
            </c:ext>
          </c:extLst>
        </c:ser>
        <c:ser>
          <c:idx val="5"/>
          <c:order val="5"/>
          <c:tx>
            <c:strRef>
              <c:f>Foglio1!$L$1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96000"/>
                </a:schemeClr>
              </a:solidFill>
              <a:ln w="9525">
                <a:solidFill>
                  <a:schemeClr val="accent2">
                    <a:alpha val="91000"/>
                  </a:schemeClr>
                </a:solidFill>
              </a:ln>
              <a:effectLst/>
            </c:spPr>
          </c:marker>
          <c:val>
            <c:numRef>
              <c:f>Foglio1!$L$2:$L$49</c:f>
              <c:numCache>
                <c:formatCode>0.00</c:formatCode>
                <c:ptCount val="48"/>
                <c:pt idx="45">
                  <c:v>30.253794689468315</c:v>
                </c:pt>
                <c:pt idx="46">
                  <c:v>27.671575149128195</c:v>
                </c:pt>
                <c:pt idx="47">
                  <c:v>34.172540064307029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63D-414E-9D97-273F9E922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141200"/>
        <c:axId val="7731421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Foglio1!$E$1</c15:sqref>
                        </c15:formulaRef>
                      </c:ext>
                    </c:extLst>
                    <c:strCache>
                      <c:ptCount val="1"/>
                      <c:pt idx="0">
                        <c:v>Baseline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Foglio1!$E$2:$E$49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2">
                        <c:v>13.666666666666666</c:v>
                      </c:pt>
                      <c:pt idx="3">
                        <c:v>13.333333333333332</c:v>
                      </c:pt>
                      <c:pt idx="4">
                        <c:v>13.25</c:v>
                      </c:pt>
                      <c:pt idx="5">
                        <c:v>13.25</c:v>
                      </c:pt>
                      <c:pt idx="6">
                        <c:v>13.166666666666668</c:v>
                      </c:pt>
                      <c:pt idx="7">
                        <c:v>14</c:v>
                      </c:pt>
                      <c:pt idx="8">
                        <c:v>15</c:v>
                      </c:pt>
                      <c:pt idx="9">
                        <c:v>15.916666666666668</c:v>
                      </c:pt>
                      <c:pt idx="10">
                        <c:v>16.5</c:v>
                      </c:pt>
                      <c:pt idx="11">
                        <c:v>17.166666666666664</c:v>
                      </c:pt>
                      <c:pt idx="12">
                        <c:v>17.833333333333332</c:v>
                      </c:pt>
                      <c:pt idx="13">
                        <c:v>17.416666666666664</c:v>
                      </c:pt>
                      <c:pt idx="14">
                        <c:v>16.833333333333336</c:v>
                      </c:pt>
                      <c:pt idx="15">
                        <c:v>16.166666666666668</c:v>
                      </c:pt>
                      <c:pt idx="16">
                        <c:v>16.166666666666668</c:v>
                      </c:pt>
                      <c:pt idx="17">
                        <c:v>16.25</c:v>
                      </c:pt>
                      <c:pt idx="18">
                        <c:v>16.333333333333332</c:v>
                      </c:pt>
                      <c:pt idx="19">
                        <c:v>17.75</c:v>
                      </c:pt>
                      <c:pt idx="20">
                        <c:v>18.916666666666668</c:v>
                      </c:pt>
                      <c:pt idx="21">
                        <c:v>20.083333333333336</c:v>
                      </c:pt>
                      <c:pt idx="22">
                        <c:v>20.666666666666664</c:v>
                      </c:pt>
                      <c:pt idx="23">
                        <c:v>21.083333333333332</c:v>
                      </c:pt>
                      <c:pt idx="24">
                        <c:v>21.583333333333332</c:v>
                      </c:pt>
                      <c:pt idx="25">
                        <c:v>20.583333333333332</c:v>
                      </c:pt>
                      <c:pt idx="26">
                        <c:v>19.666666666666664</c:v>
                      </c:pt>
                      <c:pt idx="27">
                        <c:v>18.75</c:v>
                      </c:pt>
                      <c:pt idx="28">
                        <c:v>18.583333333333336</c:v>
                      </c:pt>
                      <c:pt idx="29">
                        <c:v>18.666666666666668</c:v>
                      </c:pt>
                      <c:pt idx="30">
                        <c:v>18.666666666666668</c:v>
                      </c:pt>
                      <c:pt idx="31">
                        <c:v>20.583333333333336</c:v>
                      </c:pt>
                      <c:pt idx="32">
                        <c:v>22.5</c:v>
                      </c:pt>
                      <c:pt idx="33">
                        <c:v>24.083333333333336</c:v>
                      </c:pt>
                      <c:pt idx="34">
                        <c:v>24.916666666666668</c:v>
                      </c:pt>
                      <c:pt idx="35">
                        <c:v>25.5</c:v>
                      </c:pt>
                      <c:pt idx="36">
                        <c:v>26.166666666666664</c:v>
                      </c:pt>
                      <c:pt idx="37">
                        <c:v>25.25</c:v>
                      </c:pt>
                      <c:pt idx="38">
                        <c:v>24.25</c:v>
                      </c:pt>
                      <c:pt idx="39">
                        <c:v>23</c:v>
                      </c:pt>
                      <c:pt idx="40">
                        <c:v>22.666666666666664</c:v>
                      </c:pt>
                      <c:pt idx="41">
                        <c:v>23.166666666666664</c:v>
                      </c:pt>
                      <c:pt idx="42">
                        <c:v>23.5</c:v>
                      </c:pt>
                      <c:pt idx="43">
                        <c:v>25.25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63D-414E-9D97-273F9E922C6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Foglio1!$I$1</c15:sqref>
                        </c15:formulaRef>
                      </c:ext>
                    </c:extLst>
                    <c:strCache>
                      <c:ptCount val="1"/>
                      <c:pt idx="0">
                        <c:v>Destagionalizz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Foglio1!$I$2:$I$49</c15:sqref>
                        </c15:formulaRef>
                      </c:ext>
                    </c:extLst>
                    <c:numCache>
                      <c:formatCode>0.00</c:formatCode>
                      <c:ptCount val="48"/>
                      <c:pt idx="0">
                        <c:v>14.124472277974567</c:v>
                      </c:pt>
                      <c:pt idx="1">
                        <c:v>17.389353307001191</c:v>
                      </c:pt>
                      <c:pt idx="2">
                        <c:v>12.581776160793906</c:v>
                      </c:pt>
                      <c:pt idx="3">
                        <c:v>15.095118445760376</c:v>
                      </c:pt>
                      <c:pt idx="4">
                        <c:v>13.762151715176234</c:v>
                      </c:pt>
                      <c:pt idx="5">
                        <c:v>12.088265429392052</c:v>
                      </c:pt>
                      <c:pt idx="6">
                        <c:v>14.124472277974567</c:v>
                      </c:pt>
                      <c:pt idx="7">
                        <c:v>12.038783058693131</c:v>
                      </c:pt>
                      <c:pt idx="8">
                        <c:v>15.727220200992381</c:v>
                      </c:pt>
                      <c:pt idx="9">
                        <c:v>12.431274014155603</c:v>
                      </c:pt>
                      <c:pt idx="10">
                        <c:v>15.72817338877284</c:v>
                      </c:pt>
                      <c:pt idx="11">
                        <c:v>18.535340325067814</c:v>
                      </c:pt>
                      <c:pt idx="12">
                        <c:v>19.260644015419864</c:v>
                      </c:pt>
                      <c:pt idx="13">
                        <c:v>21.402280993232232</c:v>
                      </c:pt>
                      <c:pt idx="14">
                        <c:v>15.727220200992381</c:v>
                      </c:pt>
                      <c:pt idx="15">
                        <c:v>19.534859165101665</c:v>
                      </c:pt>
                      <c:pt idx="16">
                        <c:v>15.72817338877284</c:v>
                      </c:pt>
                      <c:pt idx="17">
                        <c:v>14.505918515270462</c:v>
                      </c:pt>
                      <c:pt idx="18">
                        <c:v>16.692558146697216</c:v>
                      </c:pt>
                      <c:pt idx="19">
                        <c:v>13.376425620770146</c:v>
                      </c:pt>
                      <c:pt idx="20">
                        <c:v>22.018108281389335</c:v>
                      </c:pt>
                      <c:pt idx="21">
                        <c:v>15.095118445760376</c:v>
                      </c:pt>
                      <c:pt idx="22">
                        <c:v>21.626238409562653</c:v>
                      </c:pt>
                      <c:pt idx="23">
                        <c:v>23.370646496824634</c:v>
                      </c:pt>
                      <c:pt idx="24">
                        <c:v>20.544686949781187</c:v>
                      </c:pt>
                      <c:pt idx="25">
                        <c:v>28.090493803617306</c:v>
                      </c:pt>
                      <c:pt idx="26">
                        <c:v>17.824182894458033</c:v>
                      </c:pt>
                      <c:pt idx="27">
                        <c:v>23.086651740574691</c:v>
                      </c:pt>
                      <c:pt idx="28">
                        <c:v>18.677205899167745</c:v>
                      </c:pt>
                      <c:pt idx="29">
                        <c:v>16.117687239189404</c:v>
                      </c:pt>
                      <c:pt idx="30">
                        <c:v>17.97660108105854</c:v>
                      </c:pt>
                      <c:pt idx="31">
                        <c:v>16.051710744924176</c:v>
                      </c:pt>
                      <c:pt idx="32">
                        <c:v>25.163552321587812</c:v>
                      </c:pt>
                      <c:pt idx="33">
                        <c:v>17.75896287736515</c:v>
                      </c:pt>
                      <c:pt idx="34">
                        <c:v>24.575270919957561</c:v>
                      </c:pt>
                      <c:pt idx="35">
                        <c:v>29.817721392500395</c:v>
                      </c:pt>
                      <c:pt idx="36">
                        <c:v>25.680858687226486</c:v>
                      </c:pt>
                      <c:pt idx="37">
                        <c:v>33.441064051925366</c:v>
                      </c:pt>
                      <c:pt idx="38">
                        <c:v>22.018108281389335</c:v>
                      </c:pt>
                      <c:pt idx="39">
                        <c:v>26.638444316047721</c:v>
                      </c:pt>
                      <c:pt idx="40">
                        <c:v>22.609249246360957</c:v>
                      </c:pt>
                      <c:pt idx="41">
                        <c:v>22.564762134865163</c:v>
                      </c:pt>
                      <c:pt idx="42">
                        <c:v>21.828729884142515</c:v>
                      </c:pt>
                      <c:pt idx="43">
                        <c:v>17.389353307001191</c:v>
                      </c:pt>
                      <c:pt idx="44">
                        <c:v>30.405959055251937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63D-414E-9D97-273F9E922C6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Foglio1!$J$1</c15:sqref>
                        </c15:formulaRef>
                      </c:ext>
                    </c:extLst>
                    <c:strCache>
                      <c:ptCount val="1"/>
                      <c:pt idx="0">
                        <c:v>Regressione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Foglio1!$J$2:$J$46</c15:sqref>
                        </c15:formulaRef>
                      </c:ext>
                    </c:extLst>
                    <c:numCache>
                      <c:formatCode>0.00</c:formatCode>
                      <c:ptCount val="45"/>
                      <c:pt idx="0">
                        <c:v>11.669217687074832</c:v>
                      </c:pt>
                      <c:pt idx="1">
                        <c:v>12.006875090461719</c:v>
                      </c:pt>
                      <c:pt idx="2">
                        <c:v>12.344532493848606</c:v>
                      </c:pt>
                      <c:pt idx="3">
                        <c:v>12.682189897235492</c:v>
                      </c:pt>
                      <c:pt idx="4">
                        <c:v>13.019847300622379</c:v>
                      </c:pt>
                      <c:pt idx="5">
                        <c:v>13.357504704009266</c:v>
                      </c:pt>
                      <c:pt idx="6">
                        <c:v>13.695162107396152</c:v>
                      </c:pt>
                      <c:pt idx="7">
                        <c:v>14.032819510783039</c:v>
                      </c:pt>
                      <c:pt idx="8">
                        <c:v>14.370476914169926</c:v>
                      </c:pt>
                      <c:pt idx="9">
                        <c:v>14.708134317556812</c:v>
                      </c:pt>
                      <c:pt idx="10">
                        <c:v>15.045791720943699</c:v>
                      </c:pt>
                      <c:pt idx="11">
                        <c:v>15.383449124330586</c:v>
                      </c:pt>
                      <c:pt idx="12">
                        <c:v>15.72110652771747</c:v>
                      </c:pt>
                      <c:pt idx="13">
                        <c:v>16.058763931104359</c:v>
                      </c:pt>
                      <c:pt idx="14">
                        <c:v>16.396421334491244</c:v>
                      </c:pt>
                      <c:pt idx="15">
                        <c:v>16.734078737878132</c:v>
                      </c:pt>
                      <c:pt idx="16">
                        <c:v>17.071736141265017</c:v>
                      </c:pt>
                      <c:pt idx="17">
                        <c:v>17.409393544651905</c:v>
                      </c:pt>
                      <c:pt idx="18">
                        <c:v>17.74705094803879</c:v>
                      </c:pt>
                      <c:pt idx="19">
                        <c:v>18.084708351425679</c:v>
                      </c:pt>
                      <c:pt idx="20">
                        <c:v>18.422365754812564</c:v>
                      </c:pt>
                      <c:pt idx="21">
                        <c:v>18.760023158199452</c:v>
                      </c:pt>
                      <c:pt idx="22">
                        <c:v>19.097680561586337</c:v>
                      </c:pt>
                      <c:pt idx="23">
                        <c:v>19.435337964973225</c:v>
                      </c:pt>
                      <c:pt idx="24">
                        <c:v>19.77299536836011</c:v>
                      </c:pt>
                      <c:pt idx="25">
                        <c:v>20.110652771746999</c:v>
                      </c:pt>
                      <c:pt idx="26">
                        <c:v>20.448310175133884</c:v>
                      </c:pt>
                      <c:pt idx="27">
                        <c:v>20.785967578520768</c:v>
                      </c:pt>
                      <c:pt idx="28">
                        <c:v>21.123624981907657</c:v>
                      </c:pt>
                      <c:pt idx="29">
                        <c:v>21.461282385294545</c:v>
                      </c:pt>
                      <c:pt idx="30">
                        <c:v>21.79893978868143</c:v>
                      </c:pt>
                      <c:pt idx="31">
                        <c:v>22.136597192068315</c:v>
                      </c:pt>
                      <c:pt idx="32">
                        <c:v>22.474254595455204</c:v>
                      </c:pt>
                      <c:pt idx="33">
                        <c:v>22.811911998842092</c:v>
                      </c:pt>
                      <c:pt idx="34">
                        <c:v>23.149569402228977</c:v>
                      </c:pt>
                      <c:pt idx="35">
                        <c:v>23.487226805615862</c:v>
                      </c:pt>
                      <c:pt idx="36">
                        <c:v>23.82488420900275</c:v>
                      </c:pt>
                      <c:pt idx="37">
                        <c:v>24.162541612389639</c:v>
                      </c:pt>
                      <c:pt idx="38">
                        <c:v>24.500199015776523</c:v>
                      </c:pt>
                      <c:pt idx="39">
                        <c:v>24.837856419163408</c:v>
                      </c:pt>
                      <c:pt idx="40">
                        <c:v>25.175513822550297</c:v>
                      </c:pt>
                      <c:pt idx="41">
                        <c:v>25.513171225937185</c:v>
                      </c:pt>
                      <c:pt idx="42">
                        <c:v>25.85082862932407</c:v>
                      </c:pt>
                      <c:pt idx="43">
                        <c:v>26.188486032710955</c:v>
                      </c:pt>
                      <c:pt idx="44">
                        <c:v>26.526143436097843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63D-414E-9D97-273F9E922C65}"/>
                  </c:ext>
                </c:extLst>
              </c15:ser>
            </c15:filteredLineSeries>
          </c:ext>
        </c:extLst>
      </c:lineChart>
      <c:catAx>
        <c:axId val="773141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142184"/>
        <c:crosses val="autoZero"/>
        <c:auto val="1"/>
        <c:lblAlgn val="ctr"/>
        <c:lblOffset val="100"/>
        <c:noMultiLvlLbl val="0"/>
      </c:catAx>
      <c:valAx>
        <c:axId val="773142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14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53</xdr:row>
      <xdr:rowOff>0</xdr:rowOff>
    </xdr:from>
    <xdr:to>
      <xdr:col>25</xdr:col>
      <xdr:colOff>0</xdr:colOff>
      <xdr:row>68</xdr:row>
      <xdr:rowOff>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0D6F1B3B-DB3F-4326-B823-613AFD416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5</xdr:row>
      <xdr:rowOff>0</xdr:rowOff>
    </xdr:from>
    <xdr:to>
      <xdr:col>29</xdr:col>
      <xdr:colOff>0</xdr:colOff>
      <xdr:row>24</xdr:row>
      <xdr:rowOff>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0B9BAA31-B602-4D6A-A391-F0B2ECA3A7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9565-EB61-4619-9CC4-87075AB83C56}">
  <dimension ref="A1:I18"/>
  <sheetViews>
    <sheetView workbookViewId="0">
      <selection activeCell="M1" sqref="M1"/>
    </sheetView>
  </sheetViews>
  <sheetFormatPr defaultRowHeight="15" x14ac:dyDescent="0.25"/>
  <sheetData>
    <row r="1" spans="1:9" x14ac:dyDescent="0.25">
      <c r="A1" t="s">
        <v>7</v>
      </c>
    </row>
    <row r="2" spans="1:9" ht="15.75" thickBot="1" x14ac:dyDescent="0.3"/>
    <row r="3" spans="1:9" x14ac:dyDescent="0.25">
      <c r="A3" s="8" t="s">
        <v>8</v>
      </c>
      <c r="B3" s="8"/>
    </row>
    <row r="4" spans="1:9" x14ac:dyDescent="0.25">
      <c r="A4" s="5" t="s">
        <v>9</v>
      </c>
      <c r="B4" s="5">
        <v>0.66381576291568489</v>
      </c>
    </row>
    <row r="5" spans="1:9" x14ac:dyDescent="0.25">
      <c r="A5" s="5" t="s">
        <v>10</v>
      </c>
      <c r="B5" s="5">
        <v>0.44065136709533281</v>
      </c>
    </row>
    <row r="6" spans="1:9" x14ac:dyDescent="0.25">
      <c r="A6" s="5" t="s">
        <v>11</v>
      </c>
      <c r="B6" s="5">
        <v>0.42849161420610093</v>
      </c>
    </row>
    <row r="7" spans="1:9" x14ac:dyDescent="0.25">
      <c r="A7" s="5" t="s">
        <v>12</v>
      </c>
      <c r="B7" s="5">
        <v>5.3835413700740737</v>
      </c>
    </row>
    <row r="8" spans="1:9" ht="15.75" thickBot="1" x14ac:dyDescent="0.3">
      <c r="A8" s="6" t="s">
        <v>13</v>
      </c>
      <c r="B8" s="6">
        <v>48</v>
      </c>
    </row>
    <row r="10" spans="1:9" ht="15.75" thickBot="1" x14ac:dyDescent="0.3">
      <c r="A10" t="s">
        <v>14</v>
      </c>
    </row>
    <row r="11" spans="1:9" x14ac:dyDescent="0.25">
      <c r="A11" s="7"/>
      <c r="B11" s="7" t="s">
        <v>18</v>
      </c>
      <c r="C11" s="7" t="s">
        <v>19</v>
      </c>
      <c r="D11" s="7" t="s">
        <v>20</v>
      </c>
      <c r="E11" s="7" t="s">
        <v>21</v>
      </c>
      <c r="F11" s="7" t="s">
        <v>22</v>
      </c>
    </row>
    <row r="12" spans="1:9" x14ac:dyDescent="0.25">
      <c r="A12" s="5" t="s">
        <v>6</v>
      </c>
      <c r="B12" s="5">
        <v>1</v>
      </c>
      <c r="C12" s="5">
        <v>1050.2833532349114</v>
      </c>
      <c r="D12" s="5">
        <v>1050.2833532349114</v>
      </c>
      <c r="E12" s="5">
        <v>36.238513324193697</v>
      </c>
      <c r="F12" s="5">
        <v>2.7040604285506879E-7</v>
      </c>
    </row>
    <row r="13" spans="1:9" x14ac:dyDescent="0.25">
      <c r="A13" s="5" t="s">
        <v>15</v>
      </c>
      <c r="B13" s="5">
        <v>46</v>
      </c>
      <c r="C13" s="5">
        <v>1333.1958134317556</v>
      </c>
      <c r="D13" s="5">
        <v>28.982517683299033</v>
      </c>
      <c r="E13" s="5"/>
      <c r="F13" s="5"/>
    </row>
    <row r="14" spans="1:9" ht="15.75" thickBot="1" x14ac:dyDescent="0.3">
      <c r="A14" s="6" t="s">
        <v>16</v>
      </c>
      <c r="B14" s="6">
        <v>47</v>
      </c>
      <c r="C14" s="6">
        <v>2383.479166666667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23</v>
      </c>
      <c r="C16" s="7" t="s">
        <v>12</v>
      </c>
      <c r="D16" s="7" t="s">
        <v>24</v>
      </c>
      <c r="E16" s="7" t="s">
        <v>25</v>
      </c>
      <c r="F16" s="7" t="s">
        <v>26</v>
      </c>
      <c r="G16" s="7" t="s">
        <v>27</v>
      </c>
      <c r="H16" s="7" t="s">
        <v>28</v>
      </c>
      <c r="I16" s="7" t="s">
        <v>29</v>
      </c>
    </row>
    <row r="17" spans="1:9" x14ac:dyDescent="0.25">
      <c r="A17" s="5" t="s">
        <v>17</v>
      </c>
      <c r="B17" s="5">
        <v>11.669217687074832</v>
      </c>
      <c r="C17" s="5">
        <v>1.530122482957341</v>
      </c>
      <c r="D17" s="5">
        <v>7.6263291449199393</v>
      </c>
      <c r="E17" s="5">
        <v>1.0569766092234577E-9</v>
      </c>
      <c r="F17" s="5">
        <v>8.5892408753223304</v>
      </c>
      <c r="G17" s="5">
        <v>14.749194498827334</v>
      </c>
      <c r="H17" s="5">
        <v>8.5892408753223304</v>
      </c>
      <c r="I17" s="5">
        <v>14.749194498827334</v>
      </c>
    </row>
    <row r="18" spans="1:9" ht="15.75" thickBot="1" x14ac:dyDescent="0.3">
      <c r="A18" s="6" t="s">
        <v>30</v>
      </c>
      <c r="B18" s="6">
        <v>0.3376574033868866</v>
      </c>
      <c r="C18" s="6">
        <v>5.6090729726744178E-2</v>
      </c>
      <c r="D18" s="6">
        <v>6.0198432973121196</v>
      </c>
      <c r="E18" s="6">
        <v>2.7040604285507064E-7</v>
      </c>
      <c r="F18" s="6">
        <v>0.22475262037974403</v>
      </c>
      <c r="G18" s="6">
        <v>0.45056218639402917</v>
      </c>
      <c r="H18" s="6">
        <v>0.22475262037974403</v>
      </c>
      <c r="I18" s="6">
        <v>0.45056218639402917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3DCD-6FE8-49B5-83A4-D71F25D4801C}">
  <dimension ref="A1:BA119"/>
  <sheetViews>
    <sheetView tabSelected="1" topLeftCell="N1" workbookViewId="0">
      <selection activeCell="AD14" sqref="AD14"/>
    </sheetView>
  </sheetViews>
  <sheetFormatPr defaultRowHeight="15" x14ac:dyDescent="0.25"/>
  <cols>
    <col min="9" max="9" width="14.28515625" customWidth="1"/>
    <col min="10" max="10" width="12.42578125" customWidth="1"/>
    <col min="16" max="16" width="12.5703125" customWidth="1"/>
    <col min="20" max="20" width="15.5703125" customWidth="1"/>
  </cols>
  <sheetData>
    <row r="1" spans="1:53" x14ac:dyDescent="0.25">
      <c r="A1" t="s">
        <v>0</v>
      </c>
      <c r="B1" t="s">
        <v>1</v>
      </c>
      <c r="C1" t="s">
        <v>3</v>
      </c>
      <c r="D1" t="s">
        <v>32</v>
      </c>
      <c r="E1" t="s">
        <v>2</v>
      </c>
      <c r="G1" t="s">
        <v>4</v>
      </c>
      <c r="I1" t="s">
        <v>5</v>
      </c>
      <c r="J1" t="s">
        <v>6</v>
      </c>
      <c r="K1" t="s">
        <v>31</v>
      </c>
      <c r="L1" t="s">
        <v>33</v>
      </c>
      <c r="M1" t="s">
        <v>39</v>
      </c>
      <c r="N1" t="s">
        <v>40</v>
      </c>
      <c r="O1" t="s">
        <v>41</v>
      </c>
      <c r="P1" t="s">
        <v>42</v>
      </c>
      <c r="Q1" t="s">
        <v>34</v>
      </c>
      <c r="R1" s="4" t="s">
        <v>35</v>
      </c>
      <c r="S1" s="4" t="s">
        <v>36</v>
      </c>
      <c r="T1" s="4" t="s">
        <v>37</v>
      </c>
      <c r="U1" s="4" t="s">
        <v>38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 x14ac:dyDescent="0.25">
      <c r="A2">
        <v>0</v>
      </c>
      <c r="B2">
        <v>11</v>
      </c>
      <c r="C2">
        <v>1</v>
      </c>
      <c r="D2" s="4"/>
      <c r="E2" s="4"/>
      <c r="F2" s="4"/>
      <c r="G2" s="4"/>
      <c r="H2" s="4">
        <v>0.77879015821024267</v>
      </c>
      <c r="I2" s="4">
        <f>B2/H2</f>
        <v>14.124472277974567</v>
      </c>
      <c r="J2" s="4">
        <f>Foglio2!$B$17+Foglio2!$B$18*A2</f>
        <v>11.669217687074832</v>
      </c>
      <c r="K2" s="4">
        <f>J2*H2</f>
        <v>9.0878718887067702</v>
      </c>
      <c r="L2" s="4"/>
      <c r="M2" s="4">
        <f>B2-K2</f>
        <v>1.9121281112932298</v>
      </c>
      <c r="N2" s="4">
        <f>ABS(M2)</f>
        <v>1.9121281112932298</v>
      </c>
      <c r="O2" s="4">
        <f>M2*M2</f>
        <v>3.6562339139978142</v>
      </c>
      <c r="P2" s="4">
        <f>N2/K2*100</f>
        <v>21.040438671559343</v>
      </c>
      <c r="Q2" s="4">
        <f>SUM(M2:M49)/COUNT(M2:M49)</f>
        <v>0.35015743377894631</v>
      </c>
      <c r="R2" s="4">
        <f>SUM(N2:N49)/COUNT(N2:N49)</f>
        <v>3.0645552185080063</v>
      </c>
      <c r="S2" s="4">
        <f>SUM(O2:O49)/COUNT(O2:O49)</f>
        <v>13.351213663533509</v>
      </c>
      <c r="T2" s="4">
        <f>SQRT(S2)</f>
        <v>3.6539312614680517</v>
      </c>
      <c r="U2" s="4">
        <f>SUM(P2:P49)/COUNT(P2:P49)</f>
        <v>16.216391582604363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x14ac:dyDescent="0.25">
      <c r="A3">
        <v>1</v>
      </c>
      <c r="B3">
        <v>13</v>
      </c>
      <c r="C3">
        <v>2</v>
      </c>
      <c r="D3" s="4">
        <f>AVERAGE(B2:B7)</f>
        <v>13.666666666666666</v>
      </c>
      <c r="E3" s="4"/>
      <c r="F3" s="4"/>
      <c r="G3" s="4"/>
      <c r="H3" s="4">
        <v>0.74758386758212703</v>
      </c>
      <c r="I3" s="4">
        <f t="shared" ref="I3:I46" si="0">B3/H3</f>
        <v>17.389353307001191</v>
      </c>
      <c r="J3" s="4">
        <f>Foglio2!$B$17+Foglio2!$B$18*A3</f>
        <v>12.006875090461719</v>
      </c>
      <c r="K3" s="4">
        <f t="shared" ref="K3:K49" si="1">J3*H3</f>
        <v>8.9761461177028732</v>
      </c>
      <c r="L3" s="4"/>
      <c r="M3" s="4">
        <f t="shared" ref="M3:M49" si="2">B3-K3</f>
        <v>4.0238538822971268</v>
      </c>
      <c r="N3" s="4">
        <f t="shared" ref="N3:N49" si="3">ABS(M3)</f>
        <v>4.0238538822971268</v>
      </c>
      <c r="O3" s="4">
        <f t="shared" ref="O3:O49" si="4">M3*M3</f>
        <v>16.191400066077659</v>
      </c>
      <c r="P3" s="4">
        <f t="shared" ref="P3:P49" si="5">N3/K3*100</f>
        <v>44.828301918584295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x14ac:dyDescent="0.25">
      <c r="A4">
        <v>2</v>
      </c>
      <c r="B4">
        <v>12</v>
      </c>
      <c r="C4">
        <v>3</v>
      </c>
      <c r="D4" s="4">
        <f>AVERAGE(B3:B8)</f>
        <v>13.666666666666666</v>
      </c>
      <c r="E4" s="4">
        <f>AVERAGE(D3:D4)</f>
        <v>13.666666666666666</v>
      </c>
      <c r="F4" s="4">
        <f>B4/E4</f>
        <v>0.87804878048780488</v>
      </c>
      <c r="G4" s="4"/>
      <c r="H4" s="4">
        <v>0.95376041082285512</v>
      </c>
      <c r="I4" s="4">
        <f t="shared" si="0"/>
        <v>12.581776160793906</v>
      </c>
      <c r="J4" s="4">
        <f>Foglio2!$B$17+Foglio2!$B$18*A4</f>
        <v>12.344532493848606</v>
      </c>
      <c r="K4" s="4">
        <f t="shared" si="1"/>
        <v>11.77372638274913</v>
      </c>
      <c r="L4" s="4"/>
      <c r="M4" s="4">
        <f t="shared" si="2"/>
        <v>0.22627361725086992</v>
      </c>
      <c r="N4" s="4">
        <f t="shared" si="3"/>
        <v>0.22627361725086992</v>
      </c>
      <c r="O4" s="4">
        <f t="shared" si="4"/>
        <v>5.1199749863793179E-2</v>
      </c>
      <c r="P4" s="4">
        <f t="shared" si="5"/>
        <v>1.9218521808219202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spans="1:53" x14ac:dyDescent="0.25">
      <c r="A5">
        <v>3</v>
      </c>
      <c r="B5">
        <v>17</v>
      </c>
      <c r="C5">
        <v>4</v>
      </c>
      <c r="D5" s="4">
        <f t="shared" ref="D5:D38" si="6">AVERAGE(B4:B9)</f>
        <v>13</v>
      </c>
      <c r="E5" s="4">
        <f t="shared" ref="E5:E46" si="7">AVERAGE(D4:D5)</f>
        <v>13.333333333333332</v>
      </c>
      <c r="F5" s="4">
        <f t="shared" ref="F5:F45" si="8">B5/E5</f>
        <v>1.2750000000000001</v>
      </c>
      <c r="G5" s="4"/>
      <c r="H5" s="4">
        <v>1.1261918918413409</v>
      </c>
      <c r="I5" s="4">
        <f t="shared" si="0"/>
        <v>15.095118445760376</v>
      </c>
      <c r="J5" s="4">
        <f>Foglio2!$B$17+Foglio2!$B$18*A5</f>
        <v>12.682189897235492</v>
      </c>
      <c r="K5" s="4">
        <f t="shared" si="1"/>
        <v>14.28257943305878</v>
      </c>
      <c r="L5" s="4"/>
      <c r="M5" s="4">
        <f t="shared" si="2"/>
        <v>2.7174205669412199</v>
      </c>
      <c r="N5" s="4">
        <f t="shared" si="3"/>
        <v>2.7174205669412199</v>
      </c>
      <c r="O5" s="4">
        <f t="shared" si="4"/>
        <v>7.3843745376351411</v>
      </c>
      <c r="P5" s="4">
        <f t="shared" si="5"/>
        <v>19.026119054177407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1:53" x14ac:dyDescent="0.25">
      <c r="A6">
        <v>4</v>
      </c>
      <c r="B6">
        <v>14</v>
      </c>
      <c r="C6">
        <v>5</v>
      </c>
      <c r="D6" s="4">
        <f t="shared" si="6"/>
        <v>13.5</v>
      </c>
      <c r="E6" s="4">
        <f t="shared" si="7"/>
        <v>13.25</v>
      </c>
      <c r="F6" s="4">
        <f t="shared" si="8"/>
        <v>1.0566037735849056</v>
      </c>
      <c r="G6" s="4"/>
      <c r="H6" s="4">
        <v>1.0172827832265123</v>
      </c>
      <c r="I6" s="4">
        <f t="shared" si="0"/>
        <v>13.762151715176234</v>
      </c>
      <c r="J6" s="4">
        <f>Foglio2!$B$17+Foglio2!$B$18*A6</f>
        <v>13.019847300622379</v>
      </c>
      <c r="K6" s="4">
        <f t="shared" si="1"/>
        <v>13.244866499161327</v>
      </c>
      <c r="L6" s="4"/>
      <c r="M6" s="4">
        <f t="shared" si="2"/>
        <v>0.75513350083867259</v>
      </c>
      <c r="N6" s="4">
        <f t="shared" si="3"/>
        <v>0.75513350083867259</v>
      </c>
      <c r="O6" s="4">
        <f t="shared" si="4"/>
        <v>0.57022660408886949</v>
      </c>
      <c r="P6" s="4">
        <f t="shared" si="5"/>
        <v>5.701329650143987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1:53" x14ac:dyDescent="0.25">
      <c r="A7">
        <v>5</v>
      </c>
      <c r="B7">
        <v>15</v>
      </c>
      <c r="C7">
        <v>6</v>
      </c>
      <c r="D7" s="4">
        <f t="shared" si="6"/>
        <v>13</v>
      </c>
      <c r="E7" s="4">
        <f t="shared" si="7"/>
        <v>13.25</v>
      </c>
      <c r="F7" s="4">
        <f t="shared" si="8"/>
        <v>1.1320754716981132</v>
      </c>
      <c r="G7" s="4"/>
      <c r="H7" s="4">
        <v>1.2408728189842855</v>
      </c>
      <c r="I7" s="4">
        <f t="shared" si="0"/>
        <v>12.088265429392052</v>
      </c>
      <c r="J7" s="4">
        <f>Foglio2!$B$17+Foglio2!$B$18*A7</f>
        <v>13.357504704009266</v>
      </c>
      <c r="K7" s="4">
        <f t="shared" si="1"/>
        <v>16.574964516659833</v>
      </c>
      <c r="L7" s="4"/>
      <c r="M7" s="4">
        <f t="shared" si="2"/>
        <v>-1.5749645166598327</v>
      </c>
      <c r="N7" s="4">
        <f t="shared" si="3"/>
        <v>1.5749645166598327</v>
      </c>
      <c r="O7" s="4">
        <f t="shared" si="4"/>
        <v>2.4805132287375407</v>
      </c>
      <c r="P7" s="4">
        <f t="shared" si="5"/>
        <v>9.5020687077598502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spans="1:53" x14ac:dyDescent="0.25">
      <c r="A8">
        <v>6</v>
      </c>
      <c r="B8">
        <v>11</v>
      </c>
      <c r="C8">
        <v>1</v>
      </c>
      <c r="D8" s="4">
        <f t="shared" si="6"/>
        <v>13.333333333333334</v>
      </c>
      <c r="E8" s="4">
        <f t="shared" si="7"/>
        <v>13.166666666666668</v>
      </c>
      <c r="F8" s="4">
        <f t="shared" si="8"/>
        <v>0.83544303797468344</v>
      </c>
      <c r="G8" s="4"/>
      <c r="H8" s="4">
        <v>0.77879015821024267</v>
      </c>
      <c r="I8" s="4">
        <f t="shared" si="0"/>
        <v>14.124472277974567</v>
      </c>
      <c r="J8" s="4">
        <f>Foglio2!$B$17+Foglio2!$B$18*A8</f>
        <v>13.695162107396152</v>
      </c>
      <c r="K8" s="4">
        <f t="shared" si="1"/>
        <v>10.66565746433397</v>
      </c>
      <c r="L8" s="4"/>
      <c r="M8" s="4">
        <f t="shared" si="2"/>
        <v>0.33434253566603012</v>
      </c>
      <c r="N8" s="4">
        <f t="shared" si="3"/>
        <v>0.33434253566603012</v>
      </c>
      <c r="O8" s="4">
        <f t="shared" si="4"/>
        <v>0.11178493115559061</v>
      </c>
      <c r="P8" s="4">
        <f t="shared" si="5"/>
        <v>3.1347578598325869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spans="1:53" x14ac:dyDescent="0.25">
      <c r="A9">
        <v>7</v>
      </c>
      <c r="B9">
        <v>9</v>
      </c>
      <c r="C9">
        <v>2</v>
      </c>
      <c r="D9" s="4">
        <f t="shared" si="6"/>
        <v>14.666666666666666</v>
      </c>
      <c r="E9" s="4">
        <f t="shared" si="7"/>
        <v>14</v>
      </c>
      <c r="F9" s="4">
        <f t="shared" si="8"/>
        <v>0.6428571428571429</v>
      </c>
      <c r="G9" s="4"/>
      <c r="H9" s="4">
        <v>0.74758386758212703</v>
      </c>
      <c r="I9" s="4">
        <f t="shared" si="0"/>
        <v>12.038783058693131</v>
      </c>
      <c r="J9" s="4">
        <f>Foglio2!$B$17+Foglio2!$B$18*A9</f>
        <v>14.032819510783039</v>
      </c>
      <c r="K9" s="4">
        <f t="shared" si="1"/>
        <v>10.490709482953116</v>
      </c>
      <c r="L9" s="4"/>
      <c r="M9" s="4">
        <f t="shared" si="2"/>
        <v>-1.4907094829531164</v>
      </c>
      <c r="N9" s="4">
        <f t="shared" si="3"/>
        <v>1.4907094829531164</v>
      </c>
      <c r="O9" s="4">
        <f t="shared" si="4"/>
        <v>2.222214762566348</v>
      </c>
      <c r="P9" s="4">
        <f t="shared" si="5"/>
        <v>14.209806165878918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 spans="1:53" x14ac:dyDescent="0.25">
      <c r="A10">
        <v>8</v>
      </c>
      <c r="B10">
        <v>15</v>
      </c>
      <c r="C10">
        <v>3</v>
      </c>
      <c r="D10" s="4">
        <f t="shared" si="6"/>
        <v>15.333333333333334</v>
      </c>
      <c r="E10" s="4">
        <f t="shared" si="7"/>
        <v>15</v>
      </c>
      <c r="F10" s="4">
        <f t="shared" si="8"/>
        <v>1</v>
      </c>
      <c r="G10" s="4"/>
      <c r="H10" s="4">
        <v>0.95376041082285512</v>
      </c>
      <c r="I10" s="4">
        <f t="shared" si="0"/>
        <v>15.727220200992381</v>
      </c>
      <c r="J10" s="4">
        <f>Foglio2!$B$17+Foglio2!$B$18*A10</f>
        <v>14.370476914169926</v>
      </c>
      <c r="K10" s="4">
        <f t="shared" si="1"/>
        <v>13.705991965379063</v>
      </c>
      <c r="L10" s="4"/>
      <c r="M10" s="4">
        <f t="shared" si="2"/>
        <v>1.2940080346209371</v>
      </c>
      <c r="N10" s="4">
        <f t="shared" si="3"/>
        <v>1.2940080346209371</v>
      </c>
      <c r="O10" s="4">
        <f t="shared" si="4"/>
        <v>1.6744567936635402</v>
      </c>
      <c r="P10" s="4">
        <f t="shared" si="5"/>
        <v>9.4411848328057069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 spans="1:53" x14ac:dyDescent="0.25">
      <c r="A11">
        <v>9</v>
      </c>
      <c r="B11">
        <v>14</v>
      </c>
      <c r="C11">
        <v>4</v>
      </c>
      <c r="D11" s="4">
        <f t="shared" si="6"/>
        <v>16.5</v>
      </c>
      <c r="E11" s="4">
        <f t="shared" si="7"/>
        <v>15.916666666666668</v>
      </c>
      <c r="F11" s="4">
        <f t="shared" si="8"/>
        <v>0.87958115183246066</v>
      </c>
      <c r="G11" s="4"/>
      <c r="H11" s="4">
        <v>1.1261918918413409</v>
      </c>
      <c r="I11" s="4">
        <f t="shared" si="0"/>
        <v>12.431274014155603</v>
      </c>
      <c r="J11" s="4">
        <f>Foglio2!$B$17+Foglio2!$B$18*A11</f>
        <v>14.708134317556812</v>
      </c>
      <c r="K11" s="4">
        <f t="shared" si="1"/>
        <v>16.564181612545855</v>
      </c>
      <c r="L11" s="4"/>
      <c r="M11" s="4">
        <f t="shared" si="2"/>
        <v>-2.5641816125458554</v>
      </c>
      <c r="N11" s="4">
        <f t="shared" si="3"/>
        <v>2.5641816125458554</v>
      </c>
      <c r="O11" s="4">
        <f t="shared" si="4"/>
        <v>6.575027342118263</v>
      </c>
      <c r="P11" s="4">
        <f t="shared" si="5"/>
        <v>15.480279512292489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 spans="1:53" x14ac:dyDescent="0.25">
      <c r="A12">
        <v>10</v>
      </c>
      <c r="B12">
        <v>16</v>
      </c>
      <c r="C12">
        <v>5</v>
      </c>
      <c r="D12" s="4">
        <f t="shared" si="6"/>
        <v>16.5</v>
      </c>
      <c r="E12" s="4">
        <f t="shared" si="7"/>
        <v>16.5</v>
      </c>
      <c r="F12" s="4">
        <f t="shared" si="8"/>
        <v>0.96969696969696972</v>
      </c>
      <c r="G12" s="4"/>
      <c r="H12" s="4">
        <v>1.0172827832265123</v>
      </c>
      <c r="I12" s="4">
        <f t="shared" si="0"/>
        <v>15.72817338877284</v>
      </c>
      <c r="J12" s="4">
        <f>Foglio2!$B$17+Foglio2!$B$18*A12</f>
        <v>15.045791720943699</v>
      </c>
      <c r="K12" s="4">
        <f t="shared" si="1"/>
        <v>15.305824877728023</v>
      </c>
      <c r="L12" s="4"/>
      <c r="M12" s="4">
        <f t="shared" si="2"/>
        <v>0.69417512227197697</v>
      </c>
      <c r="N12" s="4">
        <f t="shared" si="3"/>
        <v>0.69417512227197697</v>
      </c>
      <c r="O12" s="4">
        <f t="shared" si="4"/>
        <v>0.48187910038131421</v>
      </c>
      <c r="P12" s="4">
        <f t="shared" si="5"/>
        <v>4.5353656390129782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 spans="1:53" x14ac:dyDescent="0.25">
      <c r="A13">
        <v>11</v>
      </c>
      <c r="B13">
        <v>23</v>
      </c>
      <c r="C13">
        <v>6</v>
      </c>
      <c r="D13" s="4">
        <f t="shared" si="6"/>
        <v>17.833333333333332</v>
      </c>
      <c r="E13" s="4">
        <f t="shared" si="7"/>
        <v>17.166666666666664</v>
      </c>
      <c r="F13" s="4">
        <f t="shared" si="8"/>
        <v>1.3398058252427187</v>
      </c>
      <c r="G13" s="4"/>
      <c r="H13" s="4">
        <v>1.2408728189842855</v>
      </c>
      <c r="I13" s="4">
        <f t="shared" si="0"/>
        <v>18.535340325067814</v>
      </c>
      <c r="J13" s="4">
        <f>Foglio2!$B$17+Foglio2!$B$18*A13</f>
        <v>15.383449124330586</v>
      </c>
      <c r="K13" s="4">
        <f t="shared" si="1"/>
        <v>19.088903880609433</v>
      </c>
      <c r="L13" s="4"/>
      <c r="M13" s="4">
        <f t="shared" si="2"/>
        <v>3.9110961193905673</v>
      </c>
      <c r="N13" s="4">
        <f t="shared" si="3"/>
        <v>3.9110961193905673</v>
      </c>
      <c r="O13" s="4">
        <f t="shared" si="4"/>
        <v>15.296672855111956</v>
      </c>
      <c r="P13" s="4">
        <f t="shared" si="5"/>
        <v>20.488846001071181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 spans="1:53" x14ac:dyDescent="0.25">
      <c r="A14">
        <v>12</v>
      </c>
      <c r="B14">
        <v>15</v>
      </c>
      <c r="C14">
        <v>1</v>
      </c>
      <c r="D14" s="4">
        <f t="shared" si="6"/>
        <v>17.833333333333332</v>
      </c>
      <c r="E14" s="4">
        <f t="shared" si="7"/>
        <v>17.833333333333332</v>
      </c>
      <c r="F14" s="4">
        <f t="shared" si="8"/>
        <v>0.8411214953271029</v>
      </c>
      <c r="G14" s="4">
        <f>AVERAGE(F8,F14,F20,F26,F32,F38,F44)</f>
        <v>0.77879015821024267</v>
      </c>
      <c r="H14" s="4">
        <v>0.77879015821024267</v>
      </c>
      <c r="I14" s="4">
        <f t="shared" si="0"/>
        <v>19.260644015419864</v>
      </c>
      <c r="J14" s="4">
        <f>Foglio2!$B$17+Foglio2!$B$18*A14</f>
        <v>15.72110652771747</v>
      </c>
      <c r="K14" s="4">
        <f t="shared" si="1"/>
        <v>12.243443039961168</v>
      </c>
      <c r="L14" s="4"/>
      <c r="M14" s="4">
        <f t="shared" si="2"/>
        <v>2.7565569600388322</v>
      </c>
      <c r="N14" s="4">
        <f t="shared" si="3"/>
        <v>2.7565569600388322</v>
      </c>
      <c r="O14" s="4">
        <f t="shared" si="4"/>
        <v>7.5986062739385281</v>
      </c>
      <c r="P14" s="4">
        <f t="shared" si="5"/>
        <v>22.514556984026083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 spans="1:53" x14ac:dyDescent="0.25">
      <c r="A15">
        <v>13</v>
      </c>
      <c r="B15">
        <v>16</v>
      </c>
      <c r="C15">
        <v>2</v>
      </c>
      <c r="D15" s="4">
        <f t="shared" si="6"/>
        <v>17</v>
      </c>
      <c r="E15" s="4">
        <f t="shared" si="7"/>
        <v>17.416666666666664</v>
      </c>
      <c r="F15" s="4">
        <f t="shared" si="8"/>
        <v>0.91866028708133984</v>
      </c>
      <c r="G15" s="4">
        <f>AVERAGE(F9,F15,F21,F27,F33,F39,F45)</f>
        <v>0.74758386758212703</v>
      </c>
      <c r="H15" s="4">
        <v>0.74758386758212703</v>
      </c>
      <c r="I15" s="4">
        <f t="shared" si="0"/>
        <v>21.402280993232232</v>
      </c>
      <c r="J15" s="4">
        <f>Foglio2!$B$17+Foglio2!$B$18*A15</f>
        <v>16.058763931104359</v>
      </c>
      <c r="K15" s="4">
        <f t="shared" si="1"/>
        <v>12.005272848203358</v>
      </c>
      <c r="L15" s="4"/>
      <c r="M15" s="4">
        <f t="shared" si="2"/>
        <v>3.9947271517966421</v>
      </c>
      <c r="N15" s="4">
        <f t="shared" si="3"/>
        <v>3.9947271517966421</v>
      </c>
      <c r="O15" s="4">
        <f t="shared" si="4"/>
        <v>15.957845017301311</v>
      </c>
      <c r="P15" s="4">
        <f t="shared" si="5"/>
        <v>33.274771863219001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 spans="1:53" x14ac:dyDescent="0.25">
      <c r="A16">
        <v>14</v>
      </c>
      <c r="B16">
        <v>15</v>
      </c>
      <c r="C16">
        <v>3</v>
      </c>
      <c r="D16" s="4">
        <f t="shared" si="6"/>
        <v>16.666666666666668</v>
      </c>
      <c r="E16" s="4">
        <f t="shared" si="7"/>
        <v>16.833333333333336</v>
      </c>
      <c r="F16" s="4">
        <f t="shared" si="8"/>
        <v>0.89108910891089099</v>
      </c>
      <c r="G16" s="4">
        <f>AVERAGE(F4,F10,F16,F22,F28,F34,F40)</f>
        <v>0.95376041082285512</v>
      </c>
      <c r="H16" s="4">
        <v>0.95376041082285512</v>
      </c>
      <c r="I16" s="4">
        <f t="shared" si="0"/>
        <v>15.727220200992381</v>
      </c>
      <c r="J16" s="4">
        <f>Foglio2!$B$17+Foglio2!$B$18*A16</f>
        <v>16.396421334491244</v>
      </c>
      <c r="K16" s="4">
        <f t="shared" si="1"/>
        <v>15.638257548008996</v>
      </c>
      <c r="L16" s="4"/>
      <c r="M16" s="4">
        <f t="shared" si="2"/>
        <v>-0.63825754800899581</v>
      </c>
      <c r="N16" s="4">
        <f t="shared" si="3"/>
        <v>0.63825754800899581</v>
      </c>
      <c r="O16" s="4">
        <f t="shared" si="4"/>
        <v>0.40737269759045558</v>
      </c>
      <c r="P16" s="4">
        <f t="shared" si="5"/>
        <v>4.0813853209001305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</row>
    <row r="17" spans="1:53" x14ac:dyDescent="0.25">
      <c r="A17">
        <v>15</v>
      </c>
      <c r="B17">
        <v>22</v>
      </c>
      <c r="C17">
        <v>4</v>
      </c>
      <c r="D17" s="4">
        <f t="shared" si="6"/>
        <v>15.666666666666666</v>
      </c>
      <c r="E17" s="4">
        <f t="shared" si="7"/>
        <v>16.166666666666668</v>
      </c>
      <c r="F17" s="4">
        <f t="shared" si="8"/>
        <v>1.3608247422680411</v>
      </c>
      <c r="G17" s="4">
        <f t="shared" ref="G17:G19" si="9">AVERAGE(F5,F11,F17,F23,F29,F35,F41)</f>
        <v>1.1261918918413409</v>
      </c>
      <c r="H17" s="4">
        <v>1.1261918918413409</v>
      </c>
      <c r="I17" s="4">
        <f t="shared" si="0"/>
        <v>19.534859165101665</v>
      </c>
      <c r="J17" s="4">
        <f>Foglio2!$B$17+Foglio2!$B$18*A17</f>
        <v>16.734078737878132</v>
      </c>
      <c r="K17" s="4">
        <f t="shared" si="1"/>
        <v>18.845783792032933</v>
      </c>
      <c r="L17" s="4"/>
      <c r="M17" s="4">
        <f t="shared" si="2"/>
        <v>3.1542162079670675</v>
      </c>
      <c r="N17" s="4">
        <f t="shared" si="3"/>
        <v>3.1542162079670675</v>
      </c>
      <c r="O17" s="4">
        <f t="shared" si="4"/>
        <v>9.9490798866021475</v>
      </c>
      <c r="P17" s="4">
        <f t="shared" si="5"/>
        <v>16.736986069534101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</row>
    <row r="18" spans="1:53" x14ac:dyDescent="0.25">
      <c r="A18">
        <v>16</v>
      </c>
      <c r="B18">
        <v>16</v>
      </c>
      <c r="C18">
        <v>5</v>
      </c>
      <c r="D18" s="4">
        <f t="shared" si="6"/>
        <v>16.666666666666668</v>
      </c>
      <c r="E18" s="4">
        <f t="shared" si="7"/>
        <v>16.166666666666668</v>
      </c>
      <c r="F18" s="4">
        <f t="shared" si="8"/>
        <v>0.98969072164948446</v>
      </c>
      <c r="G18" s="4">
        <f t="shared" si="9"/>
        <v>1.0172827832265123</v>
      </c>
      <c r="H18" s="4">
        <v>1.0172827832265123</v>
      </c>
      <c r="I18" s="4">
        <f t="shared" si="0"/>
        <v>15.72817338877284</v>
      </c>
      <c r="J18" s="4">
        <f>Foglio2!$B$17+Foglio2!$B$18*A18</f>
        <v>17.071736141265017</v>
      </c>
      <c r="K18" s="4">
        <f t="shared" si="1"/>
        <v>17.366783256294717</v>
      </c>
      <c r="L18" s="4"/>
      <c r="M18" s="4">
        <f t="shared" si="2"/>
        <v>-1.3667832562947169</v>
      </c>
      <c r="N18" s="4">
        <f t="shared" si="3"/>
        <v>1.3667832562947169</v>
      </c>
      <c r="O18" s="4">
        <f t="shared" si="4"/>
        <v>1.8680964696875897</v>
      </c>
      <c r="P18" s="4">
        <f t="shared" si="5"/>
        <v>7.8701002720196689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</row>
    <row r="19" spans="1:53" x14ac:dyDescent="0.25">
      <c r="A19">
        <v>17</v>
      </c>
      <c r="B19">
        <v>18</v>
      </c>
      <c r="C19">
        <v>6</v>
      </c>
      <c r="D19" s="4">
        <f t="shared" si="6"/>
        <v>15.833333333333334</v>
      </c>
      <c r="E19" s="4">
        <f t="shared" si="7"/>
        <v>16.25</v>
      </c>
      <c r="F19" s="4">
        <f t="shared" si="8"/>
        <v>1.1076923076923078</v>
      </c>
      <c r="G19" s="4">
        <f t="shared" si="9"/>
        <v>1.2408728189842855</v>
      </c>
      <c r="H19" s="4">
        <v>1.2408728189842855</v>
      </c>
      <c r="I19" s="4">
        <f t="shared" si="0"/>
        <v>14.505918515270462</v>
      </c>
      <c r="J19" s="4">
        <f>Foglio2!$B$17+Foglio2!$B$18*A19</f>
        <v>17.409393544651905</v>
      </c>
      <c r="K19" s="4">
        <f t="shared" si="1"/>
        <v>21.602843244559033</v>
      </c>
      <c r="L19" s="4"/>
      <c r="M19" s="4">
        <f t="shared" si="2"/>
        <v>-3.6028432445590326</v>
      </c>
      <c r="N19" s="4">
        <f t="shared" si="3"/>
        <v>3.6028432445590326</v>
      </c>
      <c r="O19" s="4">
        <f t="shared" si="4"/>
        <v>12.980479444864658</v>
      </c>
      <c r="P19" s="4">
        <f t="shared" si="5"/>
        <v>16.67763453066048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 spans="1:53" x14ac:dyDescent="0.25">
      <c r="A20">
        <v>18</v>
      </c>
      <c r="B20">
        <v>13</v>
      </c>
      <c r="C20">
        <v>1</v>
      </c>
      <c r="D20" s="4">
        <f t="shared" si="6"/>
        <v>16.833333333333332</v>
      </c>
      <c r="E20" s="4">
        <f t="shared" si="7"/>
        <v>16.333333333333332</v>
      </c>
      <c r="F20" s="4">
        <f t="shared" si="8"/>
        <v>0.79591836734693888</v>
      </c>
      <c r="G20" s="4"/>
      <c r="H20" s="4">
        <v>0.77879015821024267</v>
      </c>
      <c r="I20" s="4">
        <f t="shared" si="0"/>
        <v>16.692558146697216</v>
      </c>
      <c r="J20" s="4">
        <f>Foglio2!$B$17+Foglio2!$B$18*A20</f>
        <v>17.74705094803879</v>
      </c>
      <c r="K20" s="4">
        <f t="shared" si="1"/>
        <v>13.821228615588367</v>
      </c>
      <c r="L20" s="4"/>
      <c r="M20" s="4">
        <f t="shared" si="2"/>
        <v>-0.82122861558836746</v>
      </c>
      <c r="N20" s="4">
        <f t="shared" si="3"/>
        <v>0.82122861558836746</v>
      </c>
      <c r="O20" s="4">
        <f t="shared" si="4"/>
        <v>0.67441643906118665</v>
      </c>
      <c r="P20" s="4">
        <f t="shared" si="5"/>
        <v>5.9417917062896937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</row>
    <row r="21" spans="1:53" x14ac:dyDescent="0.25">
      <c r="A21">
        <v>19</v>
      </c>
      <c r="B21">
        <v>10</v>
      </c>
      <c r="C21">
        <v>2</v>
      </c>
      <c r="D21" s="4">
        <f t="shared" si="6"/>
        <v>18.666666666666668</v>
      </c>
      <c r="E21" s="4">
        <f t="shared" si="7"/>
        <v>17.75</v>
      </c>
      <c r="F21" s="4">
        <f t="shared" si="8"/>
        <v>0.56338028169014087</v>
      </c>
      <c r="G21" s="4"/>
      <c r="H21" s="4">
        <v>0.74758386758212703</v>
      </c>
      <c r="I21" s="4">
        <f t="shared" si="0"/>
        <v>13.376425620770146</v>
      </c>
      <c r="J21" s="4">
        <f>Foglio2!$B$17+Foglio2!$B$18*A21</f>
        <v>18.084708351425679</v>
      </c>
      <c r="K21" s="4">
        <f t="shared" si="1"/>
        <v>13.519836213453601</v>
      </c>
      <c r="L21" s="4"/>
      <c r="M21" s="4">
        <f t="shared" si="2"/>
        <v>-3.5198362134536012</v>
      </c>
      <c r="N21" s="4">
        <f t="shared" si="3"/>
        <v>3.5198362134536012</v>
      </c>
      <c r="O21" s="4">
        <f t="shared" si="4"/>
        <v>12.389246969539386</v>
      </c>
      <c r="P21" s="4">
        <f t="shared" si="5"/>
        <v>26.034606912996544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</row>
    <row r="22" spans="1:53" x14ac:dyDescent="0.25">
      <c r="A22">
        <v>20</v>
      </c>
      <c r="B22">
        <v>21</v>
      </c>
      <c r="C22">
        <v>3</v>
      </c>
      <c r="D22" s="4">
        <f t="shared" si="6"/>
        <v>19.166666666666668</v>
      </c>
      <c r="E22" s="4">
        <f t="shared" si="7"/>
        <v>18.916666666666668</v>
      </c>
      <c r="F22" s="4">
        <f t="shared" si="8"/>
        <v>1.1101321585903083</v>
      </c>
      <c r="G22" s="4"/>
      <c r="H22" s="4">
        <v>0.95376041082285512</v>
      </c>
      <c r="I22" s="4">
        <f t="shared" si="0"/>
        <v>22.018108281389335</v>
      </c>
      <c r="J22" s="4">
        <f>Foglio2!$B$17+Foglio2!$B$18*A22</f>
        <v>18.422365754812564</v>
      </c>
      <c r="K22" s="4">
        <f t="shared" si="1"/>
        <v>17.570523130638929</v>
      </c>
      <c r="L22" s="4"/>
      <c r="M22" s="4">
        <f t="shared" si="2"/>
        <v>3.4294768693610713</v>
      </c>
      <c r="N22" s="4">
        <f t="shared" si="3"/>
        <v>3.4294768693610713</v>
      </c>
      <c r="O22" s="4">
        <f t="shared" si="4"/>
        <v>11.761311597482615</v>
      </c>
      <c r="P22" s="4">
        <f t="shared" si="5"/>
        <v>19.518353801207301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</row>
    <row r="23" spans="1:53" x14ac:dyDescent="0.25">
      <c r="A23">
        <v>21</v>
      </c>
      <c r="B23">
        <v>17</v>
      </c>
      <c r="C23">
        <v>4</v>
      </c>
      <c r="D23" s="4">
        <f t="shared" si="6"/>
        <v>21</v>
      </c>
      <c r="E23" s="4">
        <f t="shared" si="7"/>
        <v>20.083333333333336</v>
      </c>
      <c r="F23" s="4">
        <f t="shared" si="8"/>
        <v>0.84647302904564303</v>
      </c>
      <c r="G23" s="4"/>
      <c r="H23" s="4">
        <v>1.1261918918413409</v>
      </c>
      <c r="I23" s="4">
        <f t="shared" si="0"/>
        <v>15.095118445760376</v>
      </c>
      <c r="J23" s="4">
        <f>Foglio2!$B$17+Foglio2!$B$18*A23</f>
        <v>18.760023158199452</v>
      </c>
      <c r="K23" s="4">
        <f t="shared" si="1"/>
        <v>21.12738597152001</v>
      </c>
      <c r="L23" s="4"/>
      <c r="M23" s="4">
        <f t="shared" si="2"/>
        <v>-4.1273859715200096</v>
      </c>
      <c r="N23" s="4">
        <f t="shared" si="3"/>
        <v>4.1273859715200096</v>
      </c>
      <c r="O23" s="4">
        <f t="shared" si="4"/>
        <v>17.035314957900173</v>
      </c>
      <c r="P23" s="4">
        <f t="shared" si="5"/>
        <v>19.535715289547792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</row>
    <row r="24" spans="1:53" x14ac:dyDescent="0.25">
      <c r="A24">
        <v>22</v>
      </c>
      <c r="B24">
        <v>22</v>
      </c>
      <c r="C24">
        <v>5</v>
      </c>
      <c r="D24" s="4">
        <f t="shared" si="6"/>
        <v>20.333333333333332</v>
      </c>
      <c r="E24" s="4">
        <f t="shared" si="7"/>
        <v>20.666666666666664</v>
      </c>
      <c r="F24" s="4">
        <f t="shared" si="8"/>
        <v>1.0645161290322582</v>
      </c>
      <c r="G24" s="4"/>
      <c r="H24" s="4">
        <v>1.0172827832265123</v>
      </c>
      <c r="I24" s="4">
        <f t="shared" si="0"/>
        <v>21.626238409562653</v>
      </c>
      <c r="J24" s="4">
        <f>Foglio2!$B$17+Foglio2!$B$18*A24</f>
        <v>19.097680561586337</v>
      </c>
      <c r="K24" s="4">
        <f t="shared" si="1"/>
        <v>19.427741634861412</v>
      </c>
      <c r="L24" s="4"/>
      <c r="M24" s="4">
        <f t="shared" si="2"/>
        <v>2.5722583651385875</v>
      </c>
      <c r="N24" s="4">
        <f t="shared" si="3"/>
        <v>2.5722583651385875</v>
      </c>
      <c r="O24" s="4">
        <f t="shared" si="4"/>
        <v>6.6165130970254387</v>
      </c>
      <c r="P24" s="4">
        <f t="shared" si="5"/>
        <v>13.240130600269516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</row>
    <row r="25" spans="1:53" x14ac:dyDescent="0.25">
      <c r="A25">
        <v>23</v>
      </c>
      <c r="B25">
        <v>29</v>
      </c>
      <c r="C25">
        <v>6</v>
      </c>
      <c r="D25" s="4">
        <f t="shared" si="6"/>
        <v>21.833333333333332</v>
      </c>
      <c r="E25" s="4">
        <f t="shared" si="7"/>
        <v>21.083333333333332</v>
      </c>
      <c r="F25" s="4">
        <f t="shared" si="8"/>
        <v>1.3754940711462451</v>
      </c>
      <c r="G25" s="4"/>
      <c r="H25" s="4">
        <v>1.2408728189842855</v>
      </c>
      <c r="I25" s="4">
        <f t="shared" si="0"/>
        <v>23.370646496824634</v>
      </c>
      <c r="J25" s="4">
        <f>Foglio2!$B$17+Foglio2!$B$18*A25</f>
        <v>19.435337964973225</v>
      </c>
      <c r="K25" s="4">
        <f t="shared" si="1"/>
        <v>24.116782608508633</v>
      </c>
      <c r="L25" s="4"/>
      <c r="M25" s="4">
        <f t="shared" si="2"/>
        <v>4.8832173914913675</v>
      </c>
      <c r="N25" s="4">
        <f t="shared" si="3"/>
        <v>4.8832173914913675</v>
      </c>
      <c r="O25" s="4">
        <f t="shared" si="4"/>
        <v>23.845812092563754</v>
      </c>
      <c r="P25" s="4">
        <f t="shared" si="5"/>
        <v>20.248212503140952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</row>
    <row r="26" spans="1:53" x14ac:dyDescent="0.25">
      <c r="A26">
        <v>24</v>
      </c>
      <c r="B26">
        <v>16</v>
      </c>
      <c r="C26">
        <v>1</v>
      </c>
      <c r="D26" s="4">
        <f t="shared" si="6"/>
        <v>21.333333333333332</v>
      </c>
      <c r="E26" s="4">
        <f t="shared" si="7"/>
        <v>21.583333333333332</v>
      </c>
      <c r="F26" s="4">
        <f t="shared" si="8"/>
        <v>0.74131274131274139</v>
      </c>
      <c r="G26" s="4"/>
      <c r="H26" s="4">
        <v>0.77879015821024267</v>
      </c>
      <c r="I26" s="4">
        <f t="shared" si="0"/>
        <v>20.544686949781187</v>
      </c>
      <c r="J26" s="4">
        <f>Foglio2!$B$17+Foglio2!$B$18*A26</f>
        <v>19.77299536836011</v>
      </c>
      <c r="K26" s="4">
        <f t="shared" si="1"/>
        <v>15.399014191215565</v>
      </c>
      <c r="L26" s="4"/>
      <c r="M26" s="4">
        <f t="shared" si="2"/>
        <v>0.60098580878443464</v>
      </c>
      <c r="N26" s="4">
        <f t="shared" si="3"/>
        <v>0.60098580878443464</v>
      </c>
      <c r="O26" s="4">
        <f t="shared" si="4"/>
        <v>0.36118394236028101</v>
      </c>
      <c r="P26" s="4">
        <f t="shared" si="5"/>
        <v>3.9027550810834999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53" x14ac:dyDescent="0.25">
      <c r="A27">
        <v>25</v>
      </c>
      <c r="B27">
        <v>21</v>
      </c>
      <c r="C27">
        <v>2</v>
      </c>
      <c r="D27" s="4">
        <f t="shared" si="6"/>
        <v>19.833333333333332</v>
      </c>
      <c r="E27" s="4">
        <f t="shared" si="7"/>
        <v>20.583333333333332</v>
      </c>
      <c r="F27" s="4">
        <f t="shared" si="8"/>
        <v>1.0202429149797572</v>
      </c>
      <c r="G27" s="4"/>
      <c r="H27" s="4">
        <v>0.74758386758212703</v>
      </c>
      <c r="I27" s="4">
        <f t="shared" si="0"/>
        <v>28.090493803617306</v>
      </c>
      <c r="J27" s="4">
        <f>Foglio2!$B$17+Foglio2!$B$18*A27</f>
        <v>20.110652771746999</v>
      </c>
      <c r="K27" s="4">
        <f t="shared" si="1"/>
        <v>15.034399578703844</v>
      </c>
      <c r="L27" s="4"/>
      <c r="M27" s="4">
        <f t="shared" si="2"/>
        <v>5.9656004212961555</v>
      </c>
      <c r="N27" s="4">
        <f t="shared" si="3"/>
        <v>5.9656004212961555</v>
      </c>
      <c r="O27" s="4">
        <f t="shared" si="4"/>
        <v>35.588388386568866</v>
      </c>
      <c r="P27" s="4">
        <f t="shared" si="5"/>
        <v>39.679671875599212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 spans="1:53" x14ac:dyDescent="0.25">
      <c r="A28">
        <v>26</v>
      </c>
      <c r="B28">
        <v>17</v>
      </c>
      <c r="C28">
        <v>3</v>
      </c>
      <c r="D28" s="4">
        <f t="shared" si="6"/>
        <v>19.5</v>
      </c>
      <c r="E28" s="4">
        <f t="shared" si="7"/>
        <v>19.666666666666664</v>
      </c>
      <c r="F28" s="4">
        <f t="shared" si="8"/>
        <v>0.86440677966101709</v>
      </c>
      <c r="G28" s="4"/>
      <c r="H28" s="4">
        <v>0.95376041082285512</v>
      </c>
      <c r="I28" s="4">
        <f t="shared" si="0"/>
        <v>17.824182894458033</v>
      </c>
      <c r="J28" s="4">
        <f>Foglio2!$B$17+Foglio2!$B$18*A28</f>
        <v>20.448310175133884</v>
      </c>
      <c r="K28" s="4">
        <f t="shared" si="1"/>
        <v>19.50278871326886</v>
      </c>
      <c r="L28" s="4"/>
      <c r="M28" s="4">
        <f t="shared" si="2"/>
        <v>-2.5027887132688598</v>
      </c>
      <c r="N28" s="4">
        <f t="shared" si="3"/>
        <v>2.5027887132688598</v>
      </c>
      <c r="O28" s="4">
        <f t="shared" si="4"/>
        <v>6.2639513432659948</v>
      </c>
      <c r="P28" s="4">
        <f t="shared" si="5"/>
        <v>12.832978657898654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</row>
    <row r="29" spans="1:53" x14ac:dyDescent="0.25">
      <c r="A29">
        <v>27</v>
      </c>
      <c r="B29">
        <v>26</v>
      </c>
      <c r="C29">
        <v>4</v>
      </c>
      <c r="D29" s="4">
        <f t="shared" si="6"/>
        <v>18</v>
      </c>
      <c r="E29" s="4">
        <f t="shared" si="7"/>
        <v>18.75</v>
      </c>
      <c r="F29" s="4">
        <f t="shared" si="8"/>
        <v>1.3866666666666667</v>
      </c>
      <c r="G29" s="4"/>
      <c r="H29" s="4">
        <v>1.1261918918413409</v>
      </c>
      <c r="I29" s="4">
        <f t="shared" si="0"/>
        <v>23.086651740574691</v>
      </c>
      <c r="J29" s="4">
        <f>Foglio2!$B$17+Foglio2!$B$18*A29</f>
        <v>20.785967578520768</v>
      </c>
      <c r="K29" s="4">
        <f t="shared" si="1"/>
        <v>23.40898815100708</v>
      </c>
      <c r="L29" s="4"/>
      <c r="M29" s="4">
        <f t="shared" si="2"/>
        <v>2.5910118489929204</v>
      </c>
      <c r="N29" s="4">
        <f t="shared" si="3"/>
        <v>2.5910118489929204</v>
      </c>
      <c r="O29" s="4">
        <f t="shared" si="4"/>
        <v>6.7133424016217118</v>
      </c>
      <c r="P29" s="4">
        <f t="shared" si="5"/>
        <v>11.068448718410123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</row>
    <row r="30" spans="1:53" x14ac:dyDescent="0.25">
      <c r="A30">
        <v>28</v>
      </c>
      <c r="B30">
        <v>19</v>
      </c>
      <c r="C30">
        <v>5</v>
      </c>
      <c r="D30" s="4">
        <f t="shared" si="6"/>
        <v>19.166666666666668</v>
      </c>
      <c r="E30" s="4">
        <f t="shared" si="7"/>
        <v>18.583333333333336</v>
      </c>
      <c r="F30" s="4">
        <f t="shared" si="8"/>
        <v>1.022421524663677</v>
      </c>
      <c r="G30" s="4"/>
      <c r="H30" s="4">
        <v>1.0172827832265123</v>
      </c>
      <c r="I30" s="4">
        <f t="shared" si="0"/>
        <v>18.677205899167745</v>
      </c>
      <c r="J30" s="4">
        <f>Foglio2!$B$17+Foglio2!$B$18*A30</f>
        <v>21.123624981907657</v>
      </c>
      <c r="K30" s="4">
        <f t="shared" si="1"/>
        <v>21.488700013428108</v>
      </c>
      <c r="L30" s="4"/>
      <c r="M30" s="4">
        <f t="shared" si="2"/>
        <v>-2.4887000134281081</v>
      </c>
      <c r="N30" s="4">
        <f t="shared" si="3"/>
        <v>2.4887000134281081</v>
      </c>
      <c r="O30" s="4">
        <f t="shared" si="4"/>
        <v>6.1936277568370652</v>
      </c>
      <c r="P30" s="4">
        <f t="shared" si="5"/>
        <v>11.581435879662056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</row>
    <row r="31" spans="1:53" x14ac:dyDescent="0.25">
      <c r="A31">
        <v>29</v>
      </c>
      <c r="B31">
        <v>20</v>
      </c>
      <c r="C31">
        <v>6</v>
      </c>
      <c r="D31" s="4">
        <f t="shared" si="6"/>
        <v>18.166666666666668</v>
      </c>
      <c r="E31" s="4">
        <f t="shared" si="7"/>
        <v>18.666666666666668</v>
      </c>
      <c r="F31" s="4">
        <f t="shared" si="8"/>
        <v>1.0714285714285714</v>
      </c>
      <c r="G31" s="4"/>
      <c r="H31" s="4">
        <v>1.2408728189842855</v>
      </c>
      <c r="I31" s="4">
        <f t="shared" si="0"/>
        <v>16.117687239189404</v>
      </c>
      <c r="J31" s="4">
        <f>Foglio2!$B$17+Foglio2!$B$18*A31</f>
        <v>21.461282385294545</v>
      </c>
      <c r="K31" s="4">
        <f t="shared" si="1"/>
        <v>26.630721972458232</v>
      </c>
      <c r="L31" s="4"/>
      <c r="M31" s="4">
        <f t="shared" si="2"/>
        <v>-6.6307219724582325</v>
      </c>
      <c r="N31" s="4">
        <f t="shared" si="3"/>
        <v>6.6307219724582325</v>
      </c>
      <c r="O31" s="4">
        <f t="shared" si="4"/>
        <v>43.966473876040396</v>
      </c>
      <c r="P31" s="4">
        <f t="shared" si="5"/>
        <v>24.898769095767641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</row>
    <row r="32" spans="1:53" x14ac:dyDescent="0.25">
      <c r="A32">
        <v>30</v>
      </c>
      <c r="B32">
        <v>14</v>
      </c>
      <c r="C32">
        <v>1</v>
      </c>
      <c r="D32" s="4">
        <f t="shared" si="6"/>
        <v>19.166666666666668</v>
      </c>
      <c r="E32" s="4">
        <f t="shared" si="7"/>
        <v>18.666666666666668</v>
      </c>
      <c r="F32" s="4">
        <f t="shared" si="8"/>
        <v>0.75</v>
      </c>
      <c r="G32" s="4"/>
      <c r="H32" s="4">
        <v>0.77879015821024267</v>
      </c>
      <c r="I32" s="4">
        <f t="shared" si="0"/>
        <v>17.97660108105854</v>
      </c>
      <c r="J32" s="4">
        <f>Foglio2!$B$17+Foglio2!$B$18*A32</f>
        <v>21.79893978868143</v>
      </c>
      <c r="K32" s="4">
        <f t="shared" si="1"/>
        <v>16.976799766842763</v>
      </c>
      <c r="L32" s="4"/>
      <c r="M32" s="4">
        <f t="shared" si="2"/>
        <v>-2.9767997668427633</v>
      </c>
      <c r="N32" s="4">
        <f t="shared" si="3"/>
        <v>2.9767997668427633</v>
      </c>
      <c r="O32" s="4">
        <f t="shared" si="4"/>
        <v>8.8613368518751301</v>
      </c>
      <c r="P32" s="4">
        <f t="shared" si="5"/>
        <v>17.534516562165763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</row>
    <row r="33" spans="1:53" x14ac:dyDescent="0.25">
      <c r="A33">
        <v>31</v>
      </c>
      <c r="B33">
        <v>12</v>
      </c>
      <c r="C33">
        <v>2</v>
      </c>
      <c r="D33" s="4">
        <f t="shared" si="6"/>
        <v>22</v>
      </c>
      <c r="E33" s="4">
        <f t="shared" si="7"/>
        <v>20.583333333333336</v>
      </c>
      <c r="F33" s="4">
        <f t="shared" si="8"/>
        <v>0.582995951417004</v>
      </c>
      <c r="G33" s="4"/>
      <c r="H33" s="4">
        <v>0.74758386758212703</v>
      </c>
      <c r="I33" s="4">
        <f t="shared" si="0"/>
        <v>16.051710744924176</v>
      </c>
      <c r="J33" s="4">
        <f>Foglio2!$B$17+Foglio2!$B$18*A33</f>
        <v>22.136597192068315</v>
      </c>
      <c r="K33" s="4">
        <f t="shared" si="1"/>
        <v>16.548962943954084</v>
      </c>
      <c r="L33" s="4"/>
      <c r="M33" s="4">
        <f t="shared" si="2"/>
        <v>-4.5489629439540842</v>
      </c>
      <c r="N33" s="4">
        <f t="shared" si="3"/>
        <v>4.5489629439540842</v>
      </c>
      <c r="O33" s="4">
        <f t="shared" si="4"/>
        <v>20.693063865467408</v>
      </c>
      <c r="P33" s="4">
        <f t="shared" si="5"/>
        <v>27.487903377147749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 spans="1:53" x14ac:dyDescent="0.25">
      <c r="A34">
        <v>32</v>
      </c>
      <c r="B34">
        <v>24</v>
      </c>
      <c r="C34">
        <v>3</v>
      </c>
      <c r="D34" s="4">
        <f t="shared" si="6"/>
        <v>23</v>
      </c>
      <c r="E34" s="4">
        <f t="shared" si="7"/>
        <v>22.5</v>
      </c>
      <c r="F34" s="4">
        <f t="shared" si="8"/>
        <v>1.0666666666666667</v>
      </c>
      <c r="G34" s="4"/>
      <c r="H34" s="4">
        <v>0.95376041082285512</v>
      </c>
      <c r="I34" s="4">
        <f t="shared" si="0"/>
        <v>25.163552321587812</v>
      </c>
      <c r="J34" s="4">
        <f>Foglio2!$B$17+Foglio2!$B$18*A34</f>
        <v>22.474254595455204</v>
      </c>
      <c r="K34" s="4">
        <f t="shared" si="1"/>
        <v>21.435054295898794</v>
      </c>
      <c r="L34" s="4"/>
      <c r="M34" s="4">
        <f t="shared" si="2"/>
        <v>2.5649457041012056</v>
      </c>
      <c r="N34" s="4">
        <f t="shared" si="3"/>
        <v>2.5649457041012056</v>
      </c>
      <c r="O34" s="4">
        <f t="shared" si="4"/>
        <v>6.5789464649872293</v>
      </c>
      <c r="P34" s="4">
        <f t="shared" si="5"/>
        <v>11.966126461326301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</row>
    <row r="35" spans="1:53" x14ac:dyDescent="0.25">
      <c r="A35">
        <v>33</v>
      </c>
      <c r="B35">
        <v>20</v>
      </c>
      <c r="C35">
        <v>4</v>
      </c>
      <c r="D35" s="4">
        <f t="shared" si="6"/>
        <v>25.166666666666668</v>
      </c>
      <c r="E35" s="4">
        <f t="shared" si="7"/>
        <v>24.083333333333336</v>
      </c>
      <c r="F35" s="4">
        <f t="shared" si="8"/>
        <v>0.83044982698961933</v>
      </c>
      <c r="G35" s="4"/>
      <c r="H35" s="4">
        <v>1.1261918918413409</v>
      </c>
      <c r="I35" s="4">
        <f t="shared" si="0"/>
        <v>17.75896287736515</v>
      </c>
      <c r="J35" s="4">
        <f>Foglio2!$B$17+Foglio2!$B$18*A35</f>
        <v>22.811911998842092</v>
      </c>
      <c r="K35" s="4">
        <f t="shared" si="1"/>
        <v>25.69059033049416</v>
      </c>
      <c r="L35" s="4"/>
      <c r="M35" s="4">
        <f t="shared" si="2"/>
        <v>-5.6905903304941603</v>
      </c>
      <c r="N35" s="4">
        <f t="shared" si="3"/>
        <v>5.6905903304941603</v>
      </c>
      <c r="O35" s="4">
        <f t="shared" si="4"/>
        <v>32.382818309513638</v>
      </c>
      <c r="P35" s="4">
        <f t="shared" si="5"/>
        <v>22.150484894617449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</row>
    <row r="36" spans="1:53" x14ac:dyDescent="0.25">
      <c r="A36">
        <v>34</v>
      </c>
      <c r="B36">
        <v>25</v>
      </c>
      <c r="C36">
        <v>5</v>
      </c>
      <c r="D36" s="4">
        <f t="shared" si="6"/>
        <v>24.666666666666668</v>
      </c>
      <c r="E36" s="4">
        <f t="shared" si="7"/>
        <v>24.916666666666668</v>
      </c>
      <c r="F36" s="4">
        <f t="shared" si="8"/>
        <v>1.0033444816053512</v>
      </c>
      <c r="G36" s="4"/>
      <c r="H36" s="4">
        <v>1.0172827832265123</v>
      </c>
      <c r="I36" s="4">
        <f t="shared" si="0"/>
        <v>24.575270919957561</v>
      </c>
      <c r="J36" s="4">
        <f>Foglio2!$B$17+Foglio2!$B$18*A36</f>
        <v>23.149569402228977</v>
      </c>
      <c r="K36" s="4">
        <f t="shared" si="1"/>
        <v>23.549658391994804</v>
      </c>
      <c r="L36" s="4"/>
      <c r="M36" s="4">
        <f t="shared" si="2"/>
        <v>1.4503416080051963</v>
      </c>
      <c r="N36" s="4">
        <f t="shared" si="3"/>
        <v>1.4503416080051963</v>
      </c>
      <c r="O36" s="4">
        <f t="shared" si="4"/>
        <v>2.1034907799110987</v>
      </c>
      <c r="P36" s="4">
        <f t="shared" si="5"/>
        <v>6.1586524265600744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</row>
    <row r="37" spans="1:53" x14ac:dyDescent="0.25">
      <c r="A37">
        <v>35</v>
      </c>
      <c r="B37">
        <v>37</v>
      </c>
      <c r="C37">
        <v>6</v>
      </c>
      <c r="D37" s="4">
        <f t="shared" si="6"/>
        <v>26.333333333333332</v>
      </c>
      <c r="E37" s="4">
        <f t="shared" si="7"/>
        <v>25.5</v>
      </c>
      <c r="F37" s="4">
        <f t="shared" si="8"/>
        <v>1.4509803921568627</v>
      </c>
      <c r="G37" s="4"/>
      <c r="H37" s="4">
        <v>1.2408728189842855</v>
      </c>
      <c r="I37" s="4">
        <f t="shared" si="0"/>
        <v>29.817721392500395</v>
      </c>
      <c r="J37" s="4">
        <f>Foglio2!$B$17+Foglio2!$B$18*A37</f>
        <v>23.487226805615862</v>
      </c>
      <c r="K37" s="4">
        <f t="shared" si="1"/>
        <v>29.144661336407829</v>
      </c>
      <c r="L37" s="4"/>
      <c r="M37" s="4">
        <f t="shared" si="2"/>
        <v>7.8553386635921711</v>
      </c>
      <c r="N37" s="4">
        <f t="shared" si="3"/>
        <v>7.8553386635921711</v>
      </c>
      <c r="O37" s="4">
        <f t="shared" si="4"/>
        <v>61.706345519726035</v>
      </c>
      <c r="P37" s="4">
        <f t="shared" si="5"/>
        <v>26.952924835599983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</row>
    <row r="38" spans="1:53" x14ac:dyDescent="0.25">
      <c r="A38">
        <v>36</v>
      </c>
      <c r="B38">
        <v>20</v>
      </c>
      <c r="C38">
        <v>1</v>
      </c>
      <c r="D38" s="4">
        <f t="shared" si="6"/>
        <v>26</v>
      </c>
      <c r="E38" s="4">
        <f t="shared" si="7"/>
        <v>26.166666666666664</v>
      </c>
      <c r="F38" s="4">
        <f t="shared" si="8"/>
        <v>0.76433121019108285</v>
      </c>
      <c r="G38" s="4"/>
      <c r="H38" s="4">
        <v>0.77879015821024267</v>
      </c>
      <c r="I38" s="4">
        <f t="shared" si="0"/>
        <v>25.680858687226486</v>
      </c>
      <c r="J38" s="4">
        <f>Foglio2!$B$17+Foglio2!$B$18*A38</f>
        <v>23.82488420900275</v>
      </c>
      <c r="K38" s="4">
        <f t="shared" si="1"/>
        <v>18.554585342469963</v>
      </c>
      <c r="L38" s="4"/>
      <c r="M38" s="4">
        <f t="shared" si="2"/>
        <v>1.4454146575300371</v>
      </c>
      <c r="N38" s="4">
        <f t="shared" si="3"/>
        <v>1.4454146575300371</v>
      </c>
      <c r="O38" s="4">
        <f t="shared" si="4"/>
        <v>2.0892235322026744</v>
      </c>
      <c r="P38" s="4">
        <f t="shared" si="5"/>
        <v>7.7900671497174248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</row>
    <row r="39" spans="1:53" x14ac:dyDescent="0.25">
      <c r="A39">
        <v>37</v>
      </c>
      <c r="B39">
        <v>25</v>
      </c>
      <c r="C39">
        <v>2</v>
      </c>
      <c r="D39" s="4">
        <f>AVERAGE(B38:B43)</f>
        <v>24.5</v>
      </c>
      <c r="E39" s="4">
        <f t="shared" si="7"/>
        <v>25.25</v>
      </c>
      <c r="F39" s="4">
        <f t="shared" si="8"/>
        <v>0.99009900990099009</v>
      </c>
      <c r="G39" s="4"/>
      <c r="H39" s="4">
        <v>0.74758386758212703</v>
      </c>
      <c r="I39" s="4">
        <f t="shared" si="0"/>
        <v>33.441064051925366</v>
      </c>
      <c r="J39" s="4">
        <f>Foglio2!$B$17+Foglio2!$B$18*A39</f>
        <v>24.162541612389639</v>
      </c>
      <c r="K39" s="4">
        <f t="shared" si="1"/>
        <v>18.063526309204331</v>
      </c>
      <c r="L39" s="4"/>
      <c r="M39" s="4">
        <f t="shared" si="2"/>
        <v>6.936473690795669</v>
      </c>
      <c r="N39" s="4">
        <f t="shared" si="3"/>
        <v>6.936473690795669</v>
      </c>
      <c r="O39" s="4">
        <f t="shared" si="4"/>
        <v>48.114667263100493</v>
      </c>
      <c r="P39" s="4">
        <f t="shared" si="5"/>
        <v>38.400440600909498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</row>
    <row r="40" spans="1:53" x14ac:dyDescent="0.25">
      <c r="A40">
        <v>38</v>
      </c>
      <c r="B40">
        <v>21</v>
      </c>
      <c r="C40">
        <v>3</v>
      </c>
      <c r="D40" s="4">
        <f t="shared" ref="D40:D44" si="10">AVERAGE(B39:B44)</f>
        <v>24</v>
      </c>
      <c r="E40" s="4">
        <f t="shared" si="7"/>
        <v>24.25</v>
      </c>
      <c r="F40" s="4">
        <f t="shared" si="8"/>
        <v>0.865979381443299</v>
      </c>
      <c r="G40" s="4"/>
      <c r="H40" s="4">
        <v>0.95376041082285512</v>
      </c>
      <c r="I40" s="4">
        <f t="shared" si="0"/>
        <v>22.018108281389335</v>
      </c>
      <c r="J40" s="4">
        <f>Foglio2!$B$17+Foglio2!$B$18*A40</f>
        <v>24.500199015776523</v>
      </c>
      <c r="K40" s="4">
        <f t="shared" si="1"/>
        <v>23.367319878528729</v>
      </c>
      <c r="L40" s="4"/>
      <c r="M40" s="4">
        <f t="shared" si="2"/>
        <v>-2.367319878528729</v>
      </c>
      <c r="N40" s="4">
        <f t="shared" si="3"/>
        <v>2.367319878528729</v>
      </c>
      <c r="O40" s="4">
        <f t="shared" si="4"/>
        <v>5.6042034072772768</v>
      </c>
      <c r="P40" s="4">
        <f t="shared" si="5"/>
        <v>10.130900295091019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</row>
    <row r="41" spans="1:53" x14ac:dyDescent="0.25">
      <c r="A41">
        <v>39</v>
      </c>
      <c r="B41">
        <v>30</v>
      </c>
      <c r="C41">
        <v>4</v>
      </c>
      <c r="D41" s="4">
        <f t="shared" si="10"/>
        <v>22</v>
      </c>
      <c r="E41" s="4">
        <f t="shared" si="7"/>
        <v>23</v>
      </c>
      <c r="F41" s="4">
        <f t="shared" si="8"/>
        <v>1.3043478260869565</v>
      </c>
      <c r="G41" s="4"/>
      <c r="H41" s="4">
        <v>1.1261918918413409</v>
      </c>
      <c r="I41" s="4">
        <f t="shared" si="0"/>
        <v>26.638444316047721</v>
      </c>
      <c r="J41" s="4">
        <f>Foglio2!$B$17+Foglio2!$B$18*A41</f>
        <v>24.837856419163408</v>
      </c>
      <c r="K41" s="4">
        <f t="shared" si="1"/>
        <v>27.972192509981234</v>
      </c>
      <c r="L41" s="4"/>
      <c r="M41" s="4">
        <f t="shared" si="2"/>
        <v>2.0278074900187661</v>
      </c>
      <c r="N41" s="4">
        <f t="shared" si="3"/>
        <v>2.0278074900187661</v>
      </c>
      <c r="O41" s="4">
        <f t="shared" si="4"/>
        <v>4.1120032165762082</v>
      </c>
      <c r="P41" s="4">
        <f t="shared" si="5"/>
        <v>7.2493691343472264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</row>
    <row r="42" spans="1:53" x14ac:dyDescent="0.25">
      <c r="A42">
        <v>40</v>
      </c>
      <c r="B42">
        <v>23</v>
      </c>
      <c r="C42">
        <v>5</v>
      </c>
      <c r="D42" s="4">
        <f t="shared" si="10"/>
        <v>23.333333333333332</v>
      </c>
      <c r="E42" s="4">
        <f t="shared" si="7"/>
        <v>22.666666666666664</v>
      </c>
      <c r="F42" s="4">
        <f t="shared" si="8"/>
        <v>1.0147058823529413</v>
      </c>
      <c r="G42" s="4"/>
      <c r="H42" s="4">
        <v>1.0172827832265123</v>
      </c>
      <c r="I42" s="4">
        <f t="shared" si="0"/>
        <v>22.609249246360957</v>
      </c>
      <c r="J42" s="4">
        <f>Foglio2!$B$17+Foglio2!$B$18*A42</f>
        <v>25.175513822550297</v>
      </c>
      <c r="K42" s="4">
        <f t="shared" si="1"/>
        <v>25.610616770561499</v>
      </c>
      <c r="L42" s="4"/>
      <c r="M42" s="4">
        <f t="shared" si="2"/>
        <v>-2.6106167705614993</v>
      </c>
      <c r="N42" s="4">
        <f t="shared" si="3"/>
        <v>2.6106167705614993</v>
      </c>
      <c r="O42" s="4">
        <f t="shared" si="4"/>
        <v>6.8153199227369523</v>
      </c>
      <c r="P42" s="4">
        <f t="shared" si="5"/>
        <v>10.193494338497585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</row>
    <row r="43" spans="1:53" x14ac:dyDescent="0.25">
      <c r="A43">
        <v>41</v>
      </c>
      <c r="B43">
        <v>28</v>
      </c>
      <c r="C43">
        <v>6</v>
      </c>
      <c r="D43" s="4">
        <f t="shared" si="10"/>
        <v>23</v>
      </c>
      <c r="E43" s="4">
        <f t="shared" si="7"/>
        <v>23.166666666666664</v>
      </c>
      <c r="F43" s="4">
        <f t="shared" si="8"/>
        <v>1.2086330935251799</v>
      </c>
      <c r="G43" s="4"/>
      <c r="H43" s="4">
        <v>1.2408728189842855</v>
      </c>
      <c r="I43" s="4">
        <f t="shared" si="0"/>
        <v>22.564762134865163</v>
      </c>
      <c r="J43" s="4">
        <f>Foglio2!$B$17+Foglio2!$B$18*A43</f>
        <v>25.513171225937185</v>
      </c>
      <c r="K43" s="4">
        <f t="shared" si="1"/>
        <v>31.658600700357432</v>
      </c>
      <c r="L43" s="4"/>
      <c r="M43" s="4">
        <f t="shared" si="2"/>
        <v>-3.6586007003574323</v>
      </c>
      <c r="N43" s="4">
        <f t="shared" si="3"/>
        <v>3.6586007003574323</v>
      </c>
      <c r="O43" s="4">
        <f t="shared" si="4"/>
        <v>13.385359084655894</v>
      </c>
      <c r="P43" s="4">
        <f t="shared" si="5"/>
        <v>11.556419486083369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</row>
    <row r="44" spans="1:53" x14ac:dyDescent="0.25">
      <c r="A44">
        <v>42</v>
      </c>
      <c r="B44">
        <v>17</v>
      </c>
      <c r="C44">
        <v>1</v>
      </c>
      <c r="D44" s="4">
        <f t="shared" si="10"/>
        <v>24</v>
      </c>
      <c r="E44" s="4">
        <f t="shared" si="7"/>
        <v>23.5</v>
      </c>
      <c r="F44" s="4">
        <f t="shared" si="8"/>
        <v>0.72340425531914898</v>
      </c>
      <c r="G44" s="4"/>
      <c r="H44" s="4">
        <v>0.77879015821024267</v>
      </c>
      <c r="I44" s="4">
        <f t="shared" si="0"/>
        <v>21.828729884142515</v>
      </c>
      <c r="J44" s="4">
        <f>Foglio2!$B$17+Foglio2!$B$18*A44</f>
        <v>25.85082862932407</v>
      </c>
      <c r="K44" s="4">
        <f t="shared" si="1"/>
        <v>20.132370918097163</v>
      </c>
      <c r="L44" s="4"/>
      <c r="M44" s="4">
        <f t="shared" si="2"/>
        <v>-3.1323709180971626</v>
      </c>
      <c r="N44" s="4">
        <f t="shared" si="3"/>
        <v>3.1323709180971626</v>
      </c>
      <c r="O44" s="4">
        <f t="shared" si="4"/>
        <v>9.8117475685408611</v>
      </c>
      <c r="P44" s="4">
        <f t="shared" si="5"/>
        <v>15.55887744588218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</row>
    <row r="45" spans="1:53" x14ac:dyDescent="0.25">
      <c r="A45">
        <v>43</v>
      </c>
      <c r="B45">
        <v>13</v>
      </c>
      <c r="C45">
        <v>2</v>
      </c>
      <c r="D45" s="4">
        <f>AVERAGE(B44:B49)</f>
        <v>26.5</v>
      </c>
      <c r="E45" s="4">
        <f t="shared" si="7"/>
        <v>25.25</v>
      </c>
      <c r="F45" s="4">
        <f t="shared" si="8"/>
        <v>0.51485148514851486</v>
      </c>
      <c r="G45" s="4"/>
      <c r="H45" s="4">
        <v>0.74758386758212703</v>
      </c>
      <c r="I45" s="4">
        <f t="shared" si="0"/>
        <v>17.389353307001191</v>
      </c>
      <c r="J45" s="4">
        <f>Foglio2!$B$17+Foglio2!$B$18*A45</f>
        <v>26.188486032710955</v>
      </c>
      <c r="K45" s="4">
        <f t="shared" si="1"/>
        <v>19.578089674454571</v>
      </c>
      <c r="L45" s="4"/>
      <c r="M45" s="4">
        <f t="shared" si="2"/>
        <v>-6.5780896744545707</v>
      </c>
      <c r="N45" s="4">
        <f t="shared" si="3"/>
        <v>6.5780896744545707</v>
      </c>
      <c r="O45" s="4">
        <f t="shared" si="4"/>
        <v>43.271263765165841</v>
      </c>
      <c r="P45" s="4">
        <f t="shared" si="5"/>
        <v>33.599241722943177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</row>
    <row r="46" spans="1:53" x14ac:dyDescent="0.25">
      <c r="A46">
        <v>44</v>
      </c>
      <c r="B46">
        <v>29</v>
      </c>
      <c r="C46">
        <v>3</v>
      </c>
      <c r="D46" s="4"/>
      <c r="E46" s="4"/>
      <c r="F46" s="4"/>
      <c r="G46" s="4"/>
      <c r="H46" s="4">
        <v>0.95376041082285512</v>
      </c>
      <c r="I46" s="4">
        <f t="shared" si="0"/>
        <v>30.405959055251937</v>
      </c>
      <c r="J46" s="4">
        <f>Foglio2!$B$17+Foglio2!$B$18*A46</f>
        <v>26.526143436097843</v>
      </c>
      <c r="K46" s="4">
        <f t="shared" si="1"/>
        <v>25.29958546115866</v>
      </c>
      <c r="L46" s="4"/>
      <c r="M46" s="4">
        <f t="shared" si="2"/>
        <v>3.7004145388413399</v>
      </c>
      <c r="N46" s="4">
        <f t="shared" si="3"/>
        <v>3.7004145388413399</v>
      </c>
      <c r="O46" s="4">
        <f t="shared" si="4"/>
        <v>13.693067759268367</v>
      </c>
      <c r="P46" s="4">
        <f t="shared" si="5"/>
        <v>14.626384074641949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</row>
    <row r="47" spans="1:53" x14ac:dyDescent="0.25">
      <c r="A47">
        <v>45</v>
      </c>
      <c r="B47">
        <v>28</v>
      </c>
      <c r="C47">
        <v>4</v>
      </c>
      <c r="D47" s="4"/>
      <c r="E47" s="4"/>
      <c r="F47" s="4"/>
      <c r="G47" s="4"/>
      <c r="H47" s="9">
        <v>1.1261918918413409</v>
      </c>
      <c r="I47" s="4"/>
      <c r="J47" s="9">
        <f>Foglio2!$B$17+Foglio2!$B$18*A47</f>
        <v>26.863800839484732</v>
      </c>
      <c r="K47" s="9">
        <f t="shared" si="1"/>
        <v>30.253794689468315</v>
      </c>
      <c r="L47" s="9">
        <v>30.253794689468315</v>
      </c>
      <c r="M47" s="4">
        <f t="shared" si="2"/>
        <v>-2.2537946894683145</v>
      </c>
      <c r="N47" s="4">
        <f t="shared" si="3"/>
        <v>2.2537946894683145</v>
      </c>
      <c r="O47" s="4">
        <f t="shared" si="4"/>
        <v>5.0795905022755763</v>
      </c>
      <c r="P47" s="4">
        <f t="shared" si="5"/>
        <v>7.4496264438949398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</row>
    <row r="48" spans="1:53" x14ac:dyDescent="0.25">
      <c r="A48">
        <v>46</v>
      </c>
      <c r="B48">
        <v>29</v>
      </c>
      <c r="C48">
        <v>5</v>
      </c>
      <c r="D48" s="4"/>
      <c r="E48" s="4"/>
      <c r="F48" s="4"/>
      <c r="G48" s="4"/>
      <c r="H48" s="9">
        <v>1.0172827832265123</v>
      </c>
      <c r="I48" s="4"/>
      <c r="J48" s="9">
        <f>Foglio2!$B$17+Foglio2!$B$18*A48</f>
        <v>27.201458242871617</v>
      </c>
      <c r="K48" s="9">
        <f t="shared" si="1"/>
        <v>27.671575149128195</v>
      </c>
      <c r="L48" s="9">
        <v>27.671575149128195</v>
      </c>
      <c r="M48" s="4">
        <f t="shared" si="2"/>
        <v>1.3284248508718051</v>
      </c>
      <c r="N48" s="4">
        <f t="shared" si="3"/>
        <v>1.3284248508718051</v>
      </c>
      <c r="O48" s="4">
        <f t="shared" si="4"/>
        <v>1.7647125844137774</v>
      </c>
      <c r="P48" s="4">
        <f t="shared" si="5"/>
        <v>4.8006838920901025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</row>
    <row r="49" spans="1:53" x14ac:dyDescent="0.25">
      <c r="A49">
        <v>47</v>
      </c>
      <c r="B49">
        <v>43</v>
      </c>
      <c r="C49">
        <v>6</v>
      </c>
      <c r="D49" s="4"/>
      <c r="E49" s="4"/>
      <c r="F49" s="4"/>
      <c r="G49" s="4"/>
      <c r="H49" s="9">
        <v>1.2408728189842855</v>
      </c>
      <c r="I49" s="4"/>
      <c r="J49" s="9">
        <f>Foglio2!$B$17+Foglio2!$B$18*A49</f>
        <v>27.539115646258502</v>
      </c>
      <c r="K49" s="9">
        <f t="shared" si="1"/>
        <v>34.172540064307029</v>
      </c>
      <c r="L49" s="9">
        <v>34.172540064307029</v>
      </c>
      <c r="M49" s="4">
        <f t="shared" si="2"/>
        <v>8.8274599356929713</v>
      </c>
      <c r="N49" s="4">
        <f t="shared" si="3"/>
        <v>8.8274599356929713</v>
      </c>
      <c r="O49" s="4">
        <f t="shared" si="4"/>
        <v>77.924048916264553</v>
      </c>
      <c r="P49" s="4">
        <f t="shared" si="5"/>
        <v>25.832027467320728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</row>
    <row r="50" spans="1:53" x14ac:dyDescent="0.25">
      <c r="L50" s="10"/>
    </row>
    <row r="54" spans="1:53" x14ac:dyDescent="0.25">
      <c r="A54">
        <v>0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  <c r="N54">
        <v>13</v>
      </c>
      <c r="O54">
        <v>14</v>
      </c>
      <c r="P54">
        <v>15</v>
      </c>
      <c r="Q54">
        <v>16</v>
      </c>
    </row>
    <row r="55" spans="1:53" x14ac:dyDescent="0.25">
      <c r="A55">
        <f>PEARSON($A$72:$A$103,A72:A103)</f>
        <v>1</v>
      </c>
      <c r="B55">
        <f>PEARSON($A$72:$A$103,B72:B103)</f>
        <v>0.27767350842340643</v>
      </c>
      <c r="C55">
        <f t="shared" ref="C55:T55" si="11">PEARSON($A$72:$A$103,C72:C103)</f>
        <v>0.26446652919206892</v>
      </c>
      <c r="D55">
        <f t="shared" si="11"/>
        <v>0.14399934455735663</v>
      </c>
      <c r="E55">
        <f t="shared" si="11"/>
        <v>-0.12951520309311204</v>
      </c>
      <c r="F55">
        <f t="shared" si="11"/>
        <v>0.15935090710428065</v>
      </c>
      <c r="G55">
        <f t="shared" si="11"/>
        <v>0.30502506066516599</v>
      </c>
      <c r="H55">
        <f t="shared" si="11"/>
        <v>0.21888601683477762</v>
      </c>
      <c r="I55">
        <f t="shared" si="11"/>
        <v>7.5601378239369965E-2</v>
      </c>
      <c r="J55">
        <f t="shared" si="11"/>
        <v>0.18994224638778975</v>
      </c>
      <c r="K55">
        <f t="shared" si="11"/>
        <v>0.3441074044107264</v>
      </c>
      <c r="L55">
        <f t="shared" si="11"/>
        <v>0.27045765958351597</v>
      </c>
      <c r="M55">
        <f t="shared" si="11"/>
        <v>0.97509961490376729</v>
      </c>
      <c r="N55">
        <f>PEARSON($A$72:$A$103,N72:N103)</f>
        <v>0.32161688514956094</v>
      </c>
      <c r="O55">
        <f>PEARSON($A$72:$A$103,O72:O103)</f>
        <v>0.24761559512105713</v>
      </c>
      <c r="P55">
        <f>PEARSON($A$72:$A$103,P72:P103)</f>
        <v>0.14702235583218265</v>
      </c>
      <c r="Q55">
        <f>PEARSON($A$72:$A$103,Q72:Q103)</f>
        <v>-0.11335773517247492</v>
      </c>
    </row>
    <row r="56" spans="1:53" x14ac:dyDescent="0.25">
      <c r="A56">
        <v>11</v>
      </c>
    </row>
    <row r="57" spans="1:53" x14ac:dyDescent="0.25">
      <c r="A57">
        <v>13</v>
      </c>
      <c r="B57">
        <v>11</v>
      </c>
    </row>
    <row r="58" spans="1:53" x14ac:dyDescent="0.25">
      <c r="A58">
        <v>12</v>
      </c>
      <c r="B58">
        <v>13</v>
      </c>
      <c r="C58">
        <v>11</v>
      </c>
    </row>
    <row r="59" spans="1:53" x14ac:dyDescent="0.25">
      <c r="A59">
        <v>17</v>
      </c>
      <c r="B59">
        <v>12</v>
      </c>
      <c r="C59">
        <v>13</v>
      </c>
      <c r="D59">
        <v>11</v>
      </c>
    </row>
    <row r="60" spans="1:53" x14ac:dyDescent="0.25">
      <c r="A60">
        <v>14</v>
      </c>
      <c r="B60">
        <v>17</v>
      </c>
      <c r="C60">
        <v>12</v>
      </c>
      <c r="D60">
        <v>13</v>
      </c>
      <c r="E60">
        <v>11</v>
      </c>
    </row>
    <row r="61" spans="1:53" x14ac:dyDescent="0.25">
      <c r="A61">
        <v>15</v>
      </c>
      <c r="B61">
        <v>14</v>
      </c>
      <c r="C61">
        <v>17</v>
      </c>
      <c r="D61">
        <v>12</v>
      </c>
      <c r="E61">
        <v>13</v>
      </c>
      <c r="F61">
        <v>11</v>
      </c>
    </row>
    <row r="62" spans="1:53" x14ac:dyDescent="0.25">
      <c r="A62">
        <v>11</v>
      </c>
      <c r="B62">
        <v>15</v>
      </c>
      <c r="C62">
        <v>14</v>
      </c>
      <c r="D62">
        <v>17</v>
      </c>
      <c r="E62">
        <v>12</v>
      </c>
      <c r="F62">
        <v>13</v>
      </c>
      <c r="G62">
        <v>11</v>
      </c>
    </row>
    <row r="63" spans="1:53" x14ac:dyDescent="0.25">
      <c r="A63">
        <v>9</v>
      </c>
      <c r="B63">
        <v>11</v>
      </c>
      <c r="C63">
        <v>15</v>
      </c>
      <c r="D63">
        <v>14</v>
      </c>
      <c r="E63">
        <v>17</v>
      </c>
      <c r="F63">
        <v>12</v>
      </c>
      <c r="G63">
        <v>13</v>
      </c>
      <c r="H63">
        <v>11</v>
      </c>
    </row>
    <row r="64" spans="1:53" x14ac:dyDescent="0.25">
      <c r="A64" s="1">
        <v>15</v>
      </c>
      <c r="B64" s="1">
        <v>9</v>
      </c>
      <c r="C64" s="1">
        <v>11</v>
      </c>
      <c r="D64" s="1">
        <v>15</v>
      </c>
      <c r="E64" s="1">
        <v>14</v>
      </c>
      <c r="F64" s="1">
        <v>17</v>
      </c>
      <c r="G64" s="1">
        <v>12</v>
      </c>
      <c r="H64" s="1">
        <v>13</v>
      </c>
      <c r="I64" s="1">
        <v>11</v>
      </c>
    </row>
    <row r="65" spans="1:17" x14ac:dyDescent="0.25">
      <c r="A65" s="1">
        <v>14</v>
      </c>
      <c r="B65" s="1">
        <v>15</v>
      </c>
      <c r="C65" s="1">
        <v>9</v>
      </c>
      <c r="D65" s="1">
        <v>11</v>
      </c>
      <c r="E65" s="1">
        <v>15</v>
      </c>
      <c r="F65" s="1">
        <v>14</v>
      </c>
      <c r="G65" s="1">
        <v>17</v>
      </c>
      <c r="H65" s="1">
        <v>12</v>
      </c>
      <c r="I65" s="1">
        <v>13</v>
      </c>
      <c r="J65">
        <v>11</v>
      </c>
    </row>
    <row r="66" spans="1:17" x14ac:dyDescent="0.25">
      <c r="A66" s="1">
        <v>16</v>
      </c>
      <c r="B66" s="1">
        <v>14</v>
      </c>
      <c r="C66" s="1">
        <v>15</v>
      </c>
      <c r="D66" s="1">
        <v>9</v>
      </c>
      <c r="E66" s="1">
        <v>11</v>
      </c>
      <c r="F66" s="1">
        <v>15</v>
      </c>
      <c r="G66" s="1">
        <v>14</v>
      </c>
      <c r="H66" s="1">
        <v>17</v>
      </c>
      <c r="I66" s="1">
        <v>12</v>
      </c>
      <c r="J66">
        <v>13</v>
      </c>
      <c r="K66">
        <v>11</v>
      </c>
    </row>
    <row r="67" spans="1:17" x14ac:dyDescent="0.25">
      <c r="A67" s="1">
        <v>23</v>
      </c>
      <c r="B67" s="1">
        <v>16</v>
      </c>
      <c r="C67" s="1">
        <v>14</v>
      </c>
      <c r="D67" s="1">
        <v>15</v>
      </c>
      <c r="E67" s="1">
        <v>9</v>
      </c>
      <c r="F67" s="1">
        <v>11</v>
      </c>
      <c r="G67" s="1">
        <v>15</v>
      </c>
      <c r="H67" s="1">
        <v>14</v>
      </c>
      <c r="I67" s="1">
        <v>17</v>
      </c>
      <c r="J67">
        <v>12</v>
      </c>
      <c r="K67">
        <v>13</v>
      </c>
      <c r="L67">
        <v>11</v>
      </c>
    </row>
    <row r="68" spans="1:17" x14ac:dyDescent="0.25">
      <c r="A68" s="1">
        <v>15</v>
      </c>
      <c r="B68" s="1">
        <v>23</v>
      </c>
      <c r="C68" s="1">
        <v>16</v>
      </c>
      <c r="D68" s="1">
        <v>14</v>
      </c>
      <c r="E68" s="1">
        <v>15</v>
      </c>
      <c r="F68" s="1">
        <v>9</v>
      </c>
      <c r="G68" s="1">
        <v>11</v>
      </c>
      <c r="H68" s="1">
        <v>15</v>
      </c>
      <c r="I68" s="1">
        <v>14</v>
      </c>
      <c r="J68">
        <v>17</v>
      </c>
      <c r="K68">
        <v>12</v>
      </c>
      <c r="L68">
        <v>13</v>
      </c>
      <c r="M68">
        <v>11</v>
      </c>
    </row>
    <row r="69" spans="1:17" x14ac:dyDescent="0.25">
      <c r="A69" s="1">
        <v>16</v>
      </c>
      <c r="B69" s="1">
        <v>15</v>
      </c>
      <c r="C69" s="1">
        <v>23</v>
      </c>
      <c r="D69" s="1">
        <v>16</v>
      </c>
      <c r="E69" s="1">
        <v>14</v>
      </c>
      <c r="F69" s="1">
        <v>15</v>
      </c>
      <c r="G69" s="1">
        <v>9</v>
      </c>
      <c r="H69" s="1">
        <v>11</v>
      </c>
      <c r="I69" s="1">
        <v>15</v>
      </c>
      <c r="J69">
        <v>14</v>
      </c>
      <c r="K69">
        <v>17</v>
      </c>
      <c r="L69">
        <v>12</v>
      </c>
      <c r="M69">
        <v>13</v>
      </c>
      <c r="N69">
        <v>11</v>
      </c>
    </row>
    <row r="70" spans="1:17" x14ac:dyDescent="0.25">
      <c r="A70" s="1">
        <v>15</v>
      </c>
      <c r="B70" s="1">
        <v>16</v>
      </c>
      <c r="C70" s="1">
        <v>15</v>
      </c>
      <c r="D70" s="1">
        <v>23</v>
      </c>
      <c r="E70" s="1">
        <v>16</v>
      </c>
      <c r="F70" s="1">
        <v>14</v>
      </c>
      <c r="G70" s="1">
        <v>15</v>
      </c>
      <c r="H70" s="1">
        <v>9</v>
      </c>
      <c r="I70" s="1">
        <v>11</v>
      </c>
      <c r="J70">
        <v>15</v>
      </c>
      <c r="K70">
        <v>14</v>
      </c>
      <c r="L70">
        <v>17</v>
      </c>
      <c r="M70">
        <v>12</v>
      </c>
      <c r="N70">
        <v>13</v>
      </c>
      <c r="O70">
        <v>11</v>
      </c>
    </row>
    <row r="71" spans="1:17" x14ac:dyDescent="0.25">
      <c r="A71" s="1">
        <v>22</v>
      </c>
      <c r="B71" s="1">
        <v>15</v>
      </c>
      <c r="C71" s="1">
        <v>16</v>
      </c>
      <c r="D71" s="1">
        <v>15</v>
      </c>
      <c r="E71" s="1">
        <v>23</v>
      </c>
      <c r="F71" s="1">
        <v>16</v>
      </c>
      <c r="G71" s="1">
        <v>14</v>
      </c>
      <c r="H71" s="1">
        <v>15</v>
      </c>
      <c r="I71" s="1">
        <v>9</v>
      </c>
      <c r="J71">
        <v>11</v>
      </c>
      <c r="K71">
        <v>15</v>
      </c>
      <c r="L71">
        <v>14</v>
      </c>
      <c r="M71">
        <v>17</v>
      </c>
      <c r="N71">
        <v>12</v>
      </c>
      <c r="O71">
        <v>13</v>
      </c>
      <c r="P71">
        <v>11</v>
      </c>
    </row>
    <row r="72" spans="1:17" x14ac:dyDescent="0.25">
      <c r="A72" s="2">
        <v>16</v>
      </c>
      <c r="B72" s="2">
        <v>22</v>
      </c>
      <c r="C72" s="2">
        <v>15</v>
      </c>
      <c r="D72" s="2">
        <v>16</v>
      </c>
      <c r="E72" s="2">
        <v>15</v>
      </c>
      <c r="F72" s="2">
        <v>23</v>
      </c>
      <c r="G72" s="2">
        <v>16</v>
      </c>
      <c r="H72" s="2">
        <v>14</v>
      </c>
      <c r="I72" s="2">
        <v>15</v>
      </c>
      <c r="J72" s="3">
        <v>9</v>
      </c>
      <c r="K72" s="3">
        <v>11</v>
      </c>
      <c r="L72" s="3">
        <v>15</v>
      </c>
      <c r="M72" s="3">
        <v>14</v>
      </c>
      <c r="N72" s="3">
        <v>17</v>
      </c>
      <c r="O72" s="3">
        <v>12</v>
      </c>
      <c r="P72" s="3">
        <v>13</v>
      </c>
      <c r="Q72" s="3">
        <v>11</v>
      </c>
    </row>
    <row r="73" spans="1:17" x14ac:dyDescent="0.25">
      <c r="A73" s="2">
        <v>18</v>
      </c>
      <c r="B73" s="2">
        <v>16</v>
      </c>
      <c r="C73" s="2">
        <v>22</v>
      </c>
      <c r="D73" s="2">
        <v>15</v>
      </c>
      <c r="E73" s="2">
        <v>16</v>
      </c>
      <c r="F73" s="2">
        <v>15</v>
      </c>
      <c r="G73" s="2">
        <v>23</v>
      </c>
      <c r="H73" s="2">
        <v>16</v>
      </c>
      <c r="I73" s="2">
        <v>14</v>
      </c>
      <c r="J73" s="3">
        <v>15</v>
      </c>
      <c r="K73" s="3">
        <v>9</v>
      </c>
      <c r="L73" s="3">
        <v>11</v>
      </c>
      <c r="M73" s="3">
        <v>15</v>
      </c>
      <c r="N73" s="3">
        <v>14</v>
      </c>
      <c r="O73" s="3">
        <v>17</v>
      </c>
      <c r="P73" s="3">
        <v>12</v>
      </c>
      <c r="Q73" s="3">
        <v>13</v>
      </c>
    </row>
    <row r="74" spans="1:17" x14ac:dyDescent="0.25">
      <c r="A74" s="2">
        <v>13</v>
      </c>
      <c r="B74" s="2">
        <v>18</v>
      </c>
      <c r="C74" s="2">
        <v>16</v>
      </c>
      <c r="D74" s="2">
        <v>22</v>
      </c>
      <c r="E74" s="2">
        <v>15</v>
      </c>
      <c r="F74" s="2">
        <v>16</v>
      </c>
      <c r="G74" s="2">
        <v>15</v>
      </c>
      <c r="H74" s="2">
        <v>23</v>
      </c>
      <c r="I74" s="2">
        <v>16</v>
      </c>
      <c r="J74" s="3">
        <v>14</v>
      </c>
      <c r="K74" s="3">
        <v>15</v>
      </c>
      <c r="L74" s="3">
        <v>9</v>
      </c>
      <c r="M74" s="3">
        <v>11</v>
      </c>
      <c r="N74" s="3">
        <v>15</v>
      </c>
      <c r="O74" s="3">
        <v>14</v>
      </c>
      <c r="P74" s="3">
        <v>17</v>
      </c>
      <c r="Q74" s="3">
        <v>12</v>
      </c>
    </row>
    <row r="75" spans="1:17" x14ac:dyDescent="0.25">
      <c r="A75" s="2">
        <v>10</v>
      </c>
      <c r="B75" s="2">
        <v>13</v>
      </c>
      <c r="C75" s="2">
        <v>18</v>
      </c>
      <c r="D75" s="2">
        <v>16</v>
      </c>
      <c r="E75" s="2">
        <v>22</v>
      </c>
      <c r="F75" s="2">
        <v>15</v>
      </c>
      <c r="G75" s="2">
        <v>16</v>
      </c>
      <c r="H75" s="2">
        <v>15</v>
      </c>
      <c r="I75" s="2">
        <v>23</v>
      </c>
      <c r="J75" s="3">
        <v>16</v>
      </c>
      <c r="K75" s="3">
        <v>14</v>
      </c>
      <c r="L75" s="3">
        <v>15</v>
      </c>
      <c r="M75" s="3">
        <v>9</v>
      </c>
      <c r="N75" s="3">
        <v>11</v>
      </c>
      <c r="O75" s="3">
        <v>15</v>
      </c>
      <c r="P75" s="3">
        <v>14</v>
      </c>
      <c r="Q75" s="3">
        <v>17</v>
      </c>
    </row>
    <row r="76" spans="1:17" x14ac:dyDescent="0.25">
      <c r="A76" s="2">
        <v>21</v>
      </c>
      <c r="B76" s="2">
        <v>10</v>
      </c>
      <c r="C76" s="2">
        <v>13</v>
      </c>
      <c r="D76" s="2">
        <v>18</v>
      </c>
      <c r="E76" s="2">
        <v>16</v>
      </c>
      <c r="F76" s="2">
        <v>22</v>
      </c>
      <c r="G76" s="2">
        <v>15</v>
      </c>
      <c r="H76" s="2">
        <v>16</v>
      </c>
      <c r="I76" s="2">
        <v>15</v>
      </c>
      <c r="J76" s="3">
        <v>23</v>
      </c>
      <c r="K76" s="3">
        <v>16</v>
      </c>
      <c r="L76" s="3">
        <v>14</v>
      </c>
      <c r="M76" s="3">
        <v>15</v>
      </c>
      <c r="N76" s="3">
        <v>9</v>
      </c>
      <c r="O76" s="3">
        <v>11</v>
      </c>
      <c r="P76" s="3">
        <v>15</v>
      </c>
      <c r="Q76" s="3">
        <v>14</v>
      </c>
    </row>
    <row r="77" spans="1:17" x14ac:dyDescent="0.25">
      <c r="A77" s="2">
        <v>17</v>
      </c>
      <c r="B77" s="2">
        <v>21</v>
      </c>
      <c r="C77" s="2">
        <v>10</v>
      </c>
      <c r="D77" s="2">
        <v>13</v>
      </c>
      <c r="E77" s="2">
        <v>18</v>
      </c>
      <c r="F77" s="2">
        <v>16</v>
      </c>
      <c r="G77" s="2">
        <v>22</v>
      </c>
      <c r="H77" s="2">
        <v>15</v>
      </c>
      <c r="I77" s="2">
        <v>16</v>
      </c>
      <c r="J77" s="3">
        <v>15</v>
      </c>
      <c r="K77" s="3">
        <v>23</v>
      </c>
      <c r="L77" s="3">
        <v>16</v>
      </c>
      <c r="M77" s="3">
        <v>14</v>
      </c>
      <c r="N77" s="3">
        <v>15</v>
      </c>
      <c r="O77" s="3">
        <v>9</v>
      </c>
      <c r="P77" s="3">
        <v>11</v>
      </c>
      <c r="Q77" s="3">
        <v>15</v>
      </c>
    </row>
    <row r="78" spans="1:17" x14ac:dyDescent="0.25">
      <c r="A78" s="2">
        <v>22</v>
      </c>
      <c r="B78" s="2">
        <v>17</v>
      </c>
      <c r="C78" s="2">
        <v>21</v>
      </c>
      <c r="D78" s="2">
        <v>10</v>
      </c>
      <c r="E78" s="2">
        <v>13</v>
      </c>
      <c r="F78" s="2">
        <v>18</v>
      </c>
      <c r="G78" s="2">
        <v>16</v>
      </c>
      <c r="H78" s="2">
        <v>22</v>
      </c>
      <c r="I78" s="2">
        <v>15</v>
      </c>
      <c r="J78" s="3">
        <v>16</v>
      </c>
      <c r="K78" s="3">
        <v>15</v>
      </c>
      <c r="L78" s="3">
        <v>23</v>
      </c>
      <c r="M78" s="3">
        <v>16</v>
      </c>
      <c r="N78" s="3">
        <v>14</v>
      </c>
      <c r="O78" s="3">
        <v>15</v>
      </c>
      <c r="P78" s="3">
        <v>9</v>
      </c>
      <c r="Q78" s="3">
        <v>11</v>
      </c>
    </row>
    <row r="79" spans="1:17" x14ac:dyDescent="0.25">
      <c r="A79" s="2">
        <v>29</v>
      </c>
      <c r="B79" s="2">
        <v>22</v>
      </c>
      <c r="C79" s="2">
        <v>17</v>
      </c>
      <c r="D79" s="2">
        <v>21</v>
      </c>
      <c r="E79" s="2">
        <v>10</v>
      </c>
      <c r="F79" s="2">
        <v>13</v>
      </c>
      <c r="G79" s="2">
        <v>18</v>
      </c>
      <c r="H79" s="2">
        <v>16</v>
      </c>
      <c r="I79" s="2">
        <v>22</v>
      </c>
      <c r="J79" s="3">
        <v>15</v>
      </c>
      <c r="K79" s="3">
        <v>16</v>
      </c>
      <c r="L79" s="3">
        <v>15</v>
      </c>
      <c r="M79" s="3">
        <v>23</v>
      </c>
      <c r="N79" s="3">
        <v>16</v>
      </c>
      <c r="O79" s="3">
        <v>14</v>
      </c>
      <c r="P79" s="3">
        <v>15</v>
      </c>
      <c r="Q79" s="3">
        <v>9</v>
      </c>
    </row>
    <row r="80" spans="1:17" x14ac:dyDescent="0.25">
      <c r="A80" s="2">
        <v>16</v>
      </c>
      <c r="B80" s="2">
        <v>29</v>
      </c>
      <c r="C80" s="2">
        <v>22</v>
      </c>
      <c r="D80" s="2">
        <v>17</v>
      </c>
      <c r="E80" s="2">
        <v>21</v>
      </c>
      <c r="F80" s="2">
        <v>10</v>
      </c>
      <c r="G80" s="2">
        <v>13</v>
      </c>
      <c r="H80" s="2">
        <v>18</v>
      </c>
      <c r="I80" s="2">
        <v>16</v>
      </c>
      <c r="J80" s="3">
        <v>22</v>
      </c>
      <c r="K80" s="3">
        <v>15</v>
      </c>
      <c r="L80" s="3">
        <v>16</v>
      </c>
      <c r="M80" s="3">
        <v>15</v>
      </c>
      <c r="N80" s="3">
        <v>23</v>
      </c>
      <c r="O80" s="3">
        <v>16</v>
      </c>
      <c r="P80" s="3">
        <v>14</v>
      </c>
      <c r="Q80" s="3">
        <v>15</v>
      </c>
    </row>
    <row r="81" spans="1:17" x14ac:dyDescent="0.25">
      <c r="A81" s="2">
        <v>21</v>
      </c>
      <c r="B81" s="2">
        <v>16</v>
      </c>
      <c r="C81" s="2">
        <v>29</v>
      </c>
      <c r="D81" s="2">
        <v>22</v>
      </c>
      <c r="E81" s="2">
        <v>17</v>
      </c>
      <c r="F81" s="2">
        <v>21</v>
      </c>
      <c r="G81" s="2">
        <v>10</v>
      </c>
      <c r="H81" s="2">
        <v>13</v>
      </c>
      <c r="I81" s="2">
        <v>18</v>
      </c>
      <c r="J81" s="3">
        <v>16</v>
      </c>
      <c r="K81" s="3">
        <v>22</v>
      </c>
      <c r="L81" s="3">
        <v>15</v>
      </c>
      <c r="M81" s="3">
        <v>16</v>
      </c>
      <c r="N81" s="3">
        <v>15</v>
      </c>
      <c r="O81" s="3">
        <v>23</v>
      </c>
      <c r="P81" s="3">
        <v>16</v>
      </c>
      <c r="Q81" s="3">
        <v>14</v>
      </c>
    </row>
    <row r="82" spans="1:17" x14ac:dyDescent="0.25">
      <c r="A82" s="2">
        <v>17</v>
      </c>
      <c r="B82" s="2">
        <v>21</v>
      </c>
      <c r="C82" s="2">
        <v>16</v>
      </c>
      <c r="D82" s="2">
        <v>29</v>
      </c>
      <c r="E82" s="2">
        <v>22</v>
      </c>
      <c r="F82" s="2">
        <v>17</v>
      </c>
      <c r="G82" s="2">
        <v>21</v>
      </c>
      <c r="H82" s="2">
        <v>10</v>
      </c>
      <c r="I82" s="2">
        <v>13</v>
      </c>
      <c r="J82" s="3">
        <v>18</v>
      </c>
      <c r="K82" s="3">
        <v>16</v>
      </c>
      <c r="L82" s="3">
        <v>22</v>
      </c>
      <c r="M82" s="3">
        <v>15</v>
      </c>
      <c r="N82" s="3">
        <v>16</v>
      </c>
      <c r="O82" s="3">
        <v>15</v>
      </c>
      <c r="P82" s="3">
        <v>23</v>
      </c>
      <c r="Q82" s="3">
        <v>16</v>
      </c>
    </row>
    <row r="83" spans="1:17" x14ac:dyDescent="0.25">
      <c r="A83" s="2">
        <v>26</v>
      </c>
      <c r="B83" s="2">
        <v>17</v>
      </c>
      <c r="C83" s="2">
        <v>21</v>
      </c>
      <c r="D83" s="2">
        <v>16</v>
      </c>
      <c r="E83" s="2">
        <v>29</v>
      </c>
      <c r="F83" s="2">
        <v>22</v>
      </c>
      <c r="G83" s="2">
        <v>17</v>
      </c>
      <c r="H83" s="2">
        <v>21</v>
      </c>
      <c r="I83" s="2">
        <v>10</v>
      </c>
      <c r="J83" s="3">
        <v>13</v>
      </c>
      <c r="K83" s="3">
        <v>18</v>
      </c>
      <c r="L83" s="3">
        <v>16</v>
      </c>
      <c r="M83" s="3">
        <v>22</v>
      </c>
      <c r="N83" s="3">
        <v>15</v>
      </c>
      <c r="O83" s="3">
        <v>16</v>
      </c>
      <c r="P83" s="3">
        <v>15</v>
      </c>
      <c r="Q83" s="3">
        <v>23</v>
      </c>
    </row>
    <row r="84" spans="1:17" x14ac:dyDescent="0.25">
      <c r="A84" s="2">
        <v>19</v>
      </c>
      <c r="B84" s="2">
        <v>26</v>
      </c>
      <c r="C84" s="2">
        <v>17</v>
      </c>
      <c r="D84" s="2">
        <v>21</v>
      </c>
      <c r="E84" s="2">
        <v>16</v>
      </c>
      <c r="F84" s="2">
        <v>29</v>
      </c>
      <c r="G84" s="2">
        <v>22</v>
      </c>
      <c r="H84" s="2">
        <v>17</v>
      </c>
      <c r="I84" s="2">
        <v>21</v>
      </c>
      <c r="J84" s="3">
        <v>10</v>
      </c>
      <c r="K84" s="3">
        <v>13</v>
      </c>
      <c r="L84" s="3">
        <v>18</v>
      </c>
      <c r="M84" s="3">
        <v>16</v>
      </c>
      <c r="N84" s="3">
        <v>22</v>
      </c>
      <c r="O84" s="3">
        <v>15</v>
      </c>
      <c r="P84" s="3">
        <v>16</v>
      </c>
      <c r="Q84" s="3">
        <v>15</v>
      </c>
    </row>
    <row r="85" spans="1:17" x14ac:dyDescent="0.25">
      <c r="A85" s="2">
        <v>20</v>
      </c>
      <c r="B85" s="2">
        <v>19</v>
      </c>
      <c r="C85" s="2">
        <v>26</v>
      </c>
      <c r="D85" s="2">
        <v>17</v>
      </c>
      <c r="E85" s="2">
        <v>21</v>
      </c>
      <c r="F85" s="2">
        <v>16</v>
      </c>
      <c r="G85" s="2">
        <v>29</v>
      </c>
      <c r="H85" s="2">
        <v>22</v>
      </c>
      <c r="I85" s="2">
        <v>17</v>
      </c>
      <c r="J85" s="3">
        <v>21</v>
      </c>
      <c r="K85" s="3">
        <v>10</v>
      </c>
      <c r="L85" s="3">
        <v>13</v>
      </c>
      <c r="M85" s="3">
        <v>18</v>
      </c>
      <c r="N85" s="3">
        <v>16</v>
      </c>
      <c r="O85" s="3">
        <v>22</v>
      </c>
      <c r="P85" s="3">
        <v>15</v>
      </c>
      <c r="Q85" s="3">
        <v>16</v>
      </c>
    </row>
    <row r="86" spans="1:17" x14ac:dyDescent="0.25">
      <c r="A86" s="2">
        <v>14</v>
      </c>
      <c r="B86" s="2">
        <v>20</v>
      </c>
      <c r="C86" s="2">
        <v>19</v>
      </c>
      <c r="D86" s="2">
        <v>26</v>
      </c>
      <c r="E86" s="2">
        <v>17</v>
      </c>
      <c r="F86" s="2">
        <v>21</v>
      </c>
      <c r="G86" s="2">
        <v>16</v>
      </c>
      <c r="H86" s="2">
        <v>29</v>
      </c>
      <c r="I86" s="2">
        <v>22</v>
      </c>
      <c r="J86" s="3">
        <v>17</v>
      </c>
      <c r="K86" s="3">
        <v>21</v>
      </c>
      <c r="L86" s="3">
        <v>10</v>
      </c>
      <c r="M86" s="3">
        <v>13</v>
      </c>
      <c r="N86" s="3">
        <v>18</v>
      </c>
      <c r="O86" s="3">
        <v>16</v>
      </c>
      <c r="P86" s="3">
        <v>22</v>
      </c>
      <c r="Q86" s="3">
        <v>15</v>
      </c>
    </row>
    <row r="87" spans="1:17" x14ac:dyDescent="0.25">
      <c r="A87" s="2">
        <v>12</v>
      </c>
      <c r="B87" s="2">
        <v>14</v>
      </c>
      <c r="C87" s="2">
        <v>20</v>
      </c>
      <c r="D87" s="2">
        <v>19</v>
      </c>
      <c r="E87" s="2">
        <v>26</v>
      </c>
      <c r="F87" s="2">
        <v>17</v>
      </c>
      <c r="G87" s="2">
        <v>21</v>
      </c>
      <c r="H87" s="2">
        <v>16</v>
      </c>
      <c r="I87" s="2">
        <v>29</v>
      </c>
      <c r="J87" s="3">
        <v>22</v>
      </c>
      <c r="K87" s="3">
        <v>17</v>
      </c>
      <c r="L87" s="3">
        <v>21</v>
      </c>
      <c r="M87" s="3">
        <v>10</v>
      </c>
      <c r="N87" s="3">
        <v>13</v>
      </c>
      <c r="O87" s="3">
        <v>18</v>
      </c>
      <c r="P87" s="3">
        <v>16</v>
      </c>
      <c r="Q87" s="3">
        <v>22</v>
      </c>
    </row>
    <row r="88" spans="1:17" x14ac:dyDescent="0.25">
      <c r="A88" s="2">
        <v>24</v>
      </c>
      <c r="B88" s="2">
        <v>12</v>
      </c>
      <c r="C88" s="2">
        <v>14</v>
      </c>
      <c r="D88" s="2">
        <v>20</v>
      </c>
      <c r="E88" s="2">
        <v>19</v>
      </c>
      <c r="F88" s="2">
        <v>26</v>
      </c>
      <c r="G88" s="2">
        <v>17</v>
      </c>
      <c r="H88" s="2">
        <v>21</v>
      </c>
      <c r="I88" s="2">
        <v>16</v>
      </c>
      <c r="J88" s="3">
        <v>29</v>
      </c>
      <c r="K88" s="3">
        <v>22</v>
      </c>
      <c r="L88" s="3">
        <v>17</v>
      </c>
      <c r="M88" s="3">
        <v>21</v>
      </c>
      <c r="N88" s="3">
        <v>10</v>
      </c>
      <c r="O88" s="3">
        <v>13</v>
      </c>
      <c r="P88" s="3">
        <v>18</v>
      </c>
      <c r="Q88" s="3">
        <v>16</v>
      </c>
    </row>
    <row r="89" spans="1:17" x14ac:dyDescent="0.25">
      <c r="A89" s="2">
        <v>20</v>
      </c>
      <c r="B89" s="2">
        <v>24</v>
      </c>
      <c r="C89" s="2">
        <v>12</v>
      </c>
      <c r="D89" s="2">
        <v>14</v>
      </c>
      <c r="E89" s="2">
        <v>20</v>
      </c>
      <c r="F89" s="2">
        <v>19</v>
      </c>
      <c r="G89" s="2">
        <v>26</v>
      </c>
      <c r="H89" s="2">
        <v>17</v>
      </c>
      <c r="I89" s="2">
        <v>21</v>
      </c>
      <c r="J89" s="3">
        <v>16</v>
      </c>
      <c r="K89" s="3">
        <v>29</v>
      </c>
      <c r="L89" s="3">
        <v>22</v>
      </c>
      <c r="M89" s="3">
        <v>17</v>
      </c>
      <c r="N89" s="3">
        <v>21</v>
      </c>
      <c r="O89" s="3">
        <v>10</v>
      </c>
      <c r="P89" s="3">
        <v>13</v>
      </c>
      <c r="Q89" s="3">
        <v>18</v>
      </c>
    </row>
    <row r="90" spans="1:17" x14ac:dyDescent="0.25">
      <c r="A90" s="2">
        <v>25</v>
      </c>
      <c r="B90" s="2">
        <v>20</v>
      </c>
      <c r="C90" s="2">
        <v>24</v>
      </c>
      <c r="D90" s="2">
        <v>12</v>
      </c>
      <c r="E90" s="2">
        <v>14</v>
      </c>
      <c r="F90" s="2">
        <v>20</v>
      </c>
      <c r="G90" s="2">
        <v>19</v>
      </c>
      <c r="H90" s="2">
        <v>26</v>
      </c>
      <c r="I90" s="2">
        <v>17</v>
      </c>
      <c r="J90" s="3">
        <v>21</v>
      </c>
      <c r="K90" s="3">
        <v>16</v>
      </c>
      <c r="L90" s="3">
        <v>29</v>
      </c>
      <c r="M90" s="3">
        <v>22</v>
      </c>
      <c r="N90" s="3">
        <v>17</v>
      </c>
      <c r="O90" s="3">
        <v>21</v>
      </c>
      <c r="P90" s="3">
        <v>10</v>
      </c>
      <c r="Q90" s="3">
        <v>13</v>
      </c>
    </row>
    <row r="91" spans="1:17" x14ac:dyDescent="0.25">
      <c r="A91" s="2">
        <v>37</v>
      </c>
      <c r="B91" s="2">
        <v>25</v>
      </c>
      <c r="C91" s="2">
        <v>20</v>
      </c>
      <c r="D91" s="2">
        <v>24</v>
      </c>
      <c r="E91" s="2">
        <v>12</v>
      </c>
      <c r="F91" s="2">
        <v>14</v>
      </c>
      <c r="G91" s="2">
        <v>20</v>
      </c>
      <c r="H91" s="2">
        <v>19</v>
      </c>
      <c r="I91" s="2">
        <v>26</v>
      </c>
      <c r="J91" s="3">
        <v>17</v>
      </c>
      <c r="K91" s="3">
        <v>21</v>
      </c>
      <c r="L91" s="3">
        <v>16</v>
      </c>
      <c r="M91" s="3">
        <v>29</v>
      </c>
      <c r="N91" s="3">
        <v>22</v>
      </c>
      <c r="O91" s="3">
        <v>17</v>
      </c>
      <c r="P91" s="3">
        <v>21</v>
      </c>
      <c r="Q91" s="3">
        <v>10</v>
      </c>
    </row>
    <row r="92" spans="1:17" x14ac:dyDescent="0.25">
      <c r="A92" s="2">
        <v>20</v>
      </c>
      <c r="B92" s="2">
        <v>37</v>
      </c>
      <c r="C92" s="2">
        <v>25</v>
      </c>
      <c r="D92" s="2">
        <v>20</v>
      </c>
      <c r="E92" s="2">
        <v>24</v>
      </c>
      <c r="F92" s="2">
        <v>12</v>
      </c>
      <c r="G92" s="2">
        <v>14</v>
      </c>
      <c r="H92" s="2">
        <v>20</v>
      </c>
      <c r="I92" s="2">
        <v>19</v>
      </c>
      <c r="J92" s="3">
        <v>26</v>
      </c>
      <c r="K92" s="3">
        <v>17</v>
      </c>
      <c r="L92" s="3">
        <v>21</v>
      </c>
      <c r="M92" s="3">
        <v>16</v>
      </c>
      <c r="N92" s="3">
        <v>29</v>
      </c>
      <c r="O92" s="3">
        <v>22</v>
      </c>
      <c r="P92" s="3">
        <v>17</v>
      </c>
      <c r="Q92" s="3">
        <v>21</v>
      </c>
    </row>
    <row r="93" spans="1:17" x14ac:dyDescent="0.25">
      <c r="A93" s="2">
        <v>25</v>
      </c>
      <c r="B93" s="2">
        <v>20</v>
      </c>
      <c r="C93" s="2">
        <v>37</v>
      </c>
      <c r="D93" s="2">
        <v>25</v>
      </c>
      <c r="E93" s="2">
        <v>20</v>
      </c>
      <c r="F93" s="2">
        <v>24</v>
      </c>
      <c r="G93" s="2">
        <v>12</v>
      </c>
      <c r="H93" s="2">
        <v>14</v>
      </c>
      <c r="I93" s="2">
        <v>20</v>
      </c>
      <c r="J93" s="3">
        <v>19</v>
      </c>
      <c r="K93" s="3">
        <v>26</v>
      </c>
      <c r="L93" s="3">
        <v>17</v>
      </c>
      <c r="M93" s="3">
        <v>21</v>
      </c>
      <c r="N93" s="3">
        <v>16</v>
      </c>
      <c r="O93" s="3">
        <v>29</v>
      </c>
      <c r="P93" s="3">
        <v>22</v>
      </c>
      <c r="Q93" s="3">
        <v>17</v>
      </c>
    </row>
    <row r="94" spans="1:17" x14ac:dyDescent="0.25">
      <c r="A94" s="2">
        <v>21</v>
      </c>
      <c r="B94" s="2">
        <v>25</v>
      </c>
      <c r="C94" s="2">
        <v>20</v>
      </c>
      <c r="D94" s="2">
        <v>37</v>
      </c>
      <c r="E94" s="2">
        <v>25</v>
      </c>
      <c r="F94" s="2">
        <v>20</v>
      </c>
      <c r="G94" s="2">
        <v>24</v>
      </c>
      <c r="H94" s="2">
        <v>12</v>
      </c>
      <c r="I94" s="2">
        <v>14</v>
      </c>
      <c r="J94" s="3">
        <v>20</v>
      </c>
      <c r="K94" s="3">
        <v>19</v>
      </c>
      <c r="L94" s="3">
        <v>26</v>
      </c>
      <c r="M94" s="3">
        <v>17</v>
      </c>
      <c r="N94" s="3">
        <v>21</v>
      </c>
      <c r="O94" s="3">
        <v>16</v>
      </c>
      <c r="P94" s="3">
        <v>29</v>
      </c>
      <c r="Q94" s="3">
        <v>22</v>
      </c>
    </row>
    <row r="95" spans="1:17" x14ac:dyDescent="0.25">
      <c r="A95" s="2">
        <v>30</v>
      </c>
      <c r="B95" s="2">
        <v>21</v>
      </c>
      <c r="C95" s="2">
        <v>25</v>
      </c>
      <c r="D95" s="2">
        <v>20</v>
      </c>
      <c r="E95" s="2">
        <v>37</v>
      </c>
      <c r="F95" s="2">
        <v>25</v>
      </c>
      <c r="G95" s="2">
        <v>20</v>
      </c>
      <c r="H95" s="2">
        <v>24</v>
      </c>
      <c r="I95" s="2">
        <v>12</v>
      </c>
      <c r="J95" s="3">
        <v>14</v>
      </c>
      <c r="K95" s="3">
        <v>20</v>
      </c>
      <c r="L95" s="3">
        <v>19</v>
      </c>
      <c r="M95" s="3">
        <v>26</v>
      </c>
      <c r="N95" s="3">
        <v>17</v>
      </c>
      <c r="O95" s="3">
        <v>21</v>
      </c>
      <c r="P95" s="3">
        <v>16</v>
      </c>
      <c r="Q95" s="3">
        <v>29</v>
      </c>
    </row>
    <row r="96" spans="1:17" x14ac:dyDescent="0.25">
      <c r="A96" s="2">
        <v>23</v>
      </c>
      <c r="B96" s="2">
        <v>30</v>
      </c>
      <c r="C96" s="2">
        <v>21</v>
      </c>
      <c r="D96" s="2">
        <v>25</v>
      </c>
      <c r="E96" s="2">
        <v>20</v>
      </c>
      <c r="F96" s="2">
        <v>37</v>
      </c>
      <c r="G96" s="2">
        <v>25</v>
      </c>
      <c r="H96" s="2">
        <v>20</v>
      </c>
      <c r="I96" s="2">
        <v>24</v>
      </c>
      <c r="J96" s="3">
        <v>12</v>
      </c>
      <c r="K96" s="3">
        <v>14</v>
      </c>
      <c r="L96" s="3">
        <v>20</v>
      </c>
      <c r="M96" s="3">
        <v>19</v>
      </c>
      <c r="N96" s="3">
        <v>26</v>
      </c>
      <c r="O96" s="3">
        <v>17</v>
      </c>
      <c r="P96" s="3">
        <v>21</v>
      </c>
      <c r="Q96" s="3">
        <v>16</v>
      </c>
    </row>
    <row r="97" spans="1:17" x14ac:dyDescent="0.25">
      <c r="A97" s="2">
        <v>28</v>
      </c>
      <c r="B97" s="2">
        <v>23</v>
      </c>
      <c r="C97" s="2">
        <v>30</v>
      </c>
      <c r="D97" s="2">
        <v>21</v>
      </c>
      <c r="E97" s="2">
        <v>25</v>
      </c>
      <c r="F97" s="2">
        <v>20</v>
      </c>
      <c r="G97" s="2">
        <v>37</v>
      </c>
      <c r="H97" s="2">
        <v>25</v>
      </c>
      <c r="I97" s="2">
        <v>20</v>
      </c>
      <c r="J97" s="3">
        <v>24</v>
      </c>
      <c r="K97" s="3">
        <v>12</v>
      </c>
      <c r="L97" s="3">
        <v>14</v>
      </c>
      <c r="M97" s="3">
        <v>20</v>
      </c>
      <c r="N97" s="3">
        <v>19</v>
      </c>
      <c r="O97" s="3">
        <v>26</v>
      </c>
      <c r="P97" s="3">
        <v>17</v>
      </c>
      <c r="Q97" s="3">
        <v>21</v>
      </c>
    </row>
    <row r="98" spans="1:17" x14ac:dyDescent="0.25">
      <c r="A98" s="2">
        <v>17</v>
      </c>
      <c r="B98" s="2">
        <v>28</v>
      </c>
      <c r="C98" s="2">
        <v>23</v>
      </c>
      <c r="D98" s="2">
        <v>30</v>
      </c>
      <c r="E98" s="2">
        <v>21</v>
      </c>
      <c r="F98" s="2">
        <v>25</v>
      </c>
      <c r="G98" s="2">
        <v>20</v>
      </c>
      <c r="H98" s="2">
        <v>37</v>
      </c>
      <c r="I98" s="2">
        <v>25</v>
      </c>
      <c r="J98" s="3">
        <v>20</v>
      </c>
      <c r="K98" s="3">
        <v>24</v>
      </c>
      <c r="L98" s="3">
        <v>12</v>
      </c>
      <c r="M98" s="3">
        <v>14</v>
      </c>
      <c r="N98" s="3">
        <v>20</v>
      </c>
      <c r="O98" s="3">
        <v>19</v>
      </c>
      <c r="P98" s="3">
        <v>26</v>
      </c>
      <c r="Q98" s="3">
        <v>17</v>
      </c>
    </row>
    <row r="99" spans="1:17" x14ac:dyDescent="0.25">
      <c r="A99" s="2">
        <v>13</v>
      </c>
      <c r="B99" s="2">
        <v>17</v>
      </c>
      <c r="C99" s="2">
        <v>28</v>
      </c>
      <c r="D99" s="2">
        <v>23</v>
      </c>
      <c r="E99" s="2">
        <v>30</v>
      </c>
      <c r="F99" s="2">
        <v>21</v>
      </c>
      <c r="G99" s="2">
        <v>25</v>
      </c>
      <c r="H99" s="2">
        <v>20</v>
      </c>
      <c r="I99" s="2">
        <v>37</v>
      </c>
      <c r="J99" s="3">
        <v>25</v>
      </c>
      <c r="K99" s="3">
        <v>20</v>
      </c>
      <c r="L99" s="3">
        <v>24</v>
      </c>
      <c r="M99" s="3">
        <v>12</v>
      </c>
      <c r="N99" s="3">
        <v>14</v>
      </c>
      <c r="O99" s="3">
        <v>20</v>
      </c>
      <c r="P99" s="3">
        <v>19</v>
      </c>
      <c r="Q99" s="3">
        <v>26</v>
      </c>
    </row>
    <row r="100" spans="1:17" x14ac:dyDescent="0.25">
      <c r="A100" s="2">
        <v>29</v>
      </c>
      <c r="B100" s="2">
        <v>13</v>
      </c>
      <c r="C100" s="2">
        <v>17</v>
      </c>
      <c r="D100" s="2">
        <v>28</v>
      </c>
      <c r="E100" s="2">
        <v>23</v>
      </c>
      <c r="F100" s="2">
        <v>30</v>
      </c>
      <c r="G100" s="2">
        <v>21</v>
      </c>
      <c r="H100" s="2">
        <v>25</v>
      </c>
      <c r="I100" s="2">
        <v>20</v>
      </c>
      <c r="J100" s="3">
        <v>37</v>
      </c>
      <c r="K100" s="3">
        <v>25</v>
      </c>
      <c r="L100" s="3">
        <v>20</v>
      </c>
      <c r="M100" s="3">
        <v>24</v>
      </c>
      <c r="N100" s="3">
        <v>12</v>
      </c>
      <c r="O100" s="3">
        <v>14</v>
      </c>
      <c r="P100" s="3">
        <v>20</v>
      </c>
      <c r="Q100" s="3">
        <v>19</v>
      </c>
    </row>
    <row r="101" spans="1:17" x14ac:dyDescent="0.25">
      <c r="A101" s="2">
        <v>28</v>
      </c>
      <c r="B101" s="2">
        <v>29</v>
      </c>
      <c r="C101" s="2">
        <v>13</v>
      </c>
      <c r="D101" s="2">
        <v>17</v>
      </c>
      <c r="E101" s="2">
        <v>28</v>
      </c>
      <c r="F101" s="2">
        <v>23</v>
      </c>
      <c r="G101" s="2">
        <v>30</v>
      </c>
      <c r="H101" s="2">
        <v>21</v>
      </c>
      <c r="I101" s="2">
        <v>25</v>
      </c>
      <c r="J101" s="3">
        <v>20</v>
      </c>
      <c r="K101" s="3">
        <v>37</v>
      </c>
      <c r="L101" s="3">
        <v>25</v>
      </c>
      <c r="M101" s="3">
        <v>20</v>
      </c>
      <c r="N101" s="3">
        <v>24</v>
      </c>
      <c r="O101" s="3">
        <v>12</v>
      </c>
      <c r="P101" s="3">
        <v>14</v>
      </c>
      <c r="Q101" s="3">
        <v>20</v>
      </c>
    </row>
    <row r="102" spans="1:17" x14ac:dyDescent="0.25">
      <c r="A102" s="2">
        <v>29</v>
      </c>
      <c r="B102" s="2">
        <v>28</v>
      </c>
      <c r="C102" s="2">
        <v>29</v>
      </c>
      <c r="D102" s="2">
        <v>13</v>
      </c>
      <c r="E102" s="2">
        <v>17</v>
      </c>
      <c r="F102" s="2">
        <v>28</v>
      </c>
      <c r="G102" s="2">
        <v>23</v>
      </c>
      <c r="H102" s="2">
        <v>30</v>
      </c>
      <c r="I102" s="2">
        <v>21</v>
      </c>
      <c r="J102" s="3">
        <v>25</v>
      </c>
      <c r="K102" s="3">
        <v>20</v>
      </c>
      <c r="L102" s="3">
        <v>37</v>
      </c>
      <c r="M102" s="3">
        <v>25</v>
      </c>
      <c r="N102" s="3">
        <v>20</v>
      </c>
      <c r="O102" s="3">
        <v>24</v>
      </c>
      <c r="P102" s="3">
        <v>12</v>
      </c>
      <c r="Q102" s="3">
        <v>14</v>
      </c>
    </row>
    <row r="103" spans="1:17" x14ac:dyDescent="0.25">
      <c r="A103" s="2">
        <v>43</v>
      </c>
      <c r="B103" s="2">
        <v>29</v>
      </c>
      <c r="C103" s="2">
        <v>28</v>
      </c>
      <c r="D103" s="2">
        <v>29</v>
      </c>
      <c r="E103" s="2">
        <v>13</v>
      </c>
      <c r="F103" s="2">
        <v>17</v>
      </c>
      <c r="G103" s="2">
        <v>28</v>
      </c>
      <c r="H103" s="2">
        <v>23</v>
      </c>
      <c r="I103" s="2">
        <v>30</v>
      </c>
      <c r="J103" s="3">
        <v>21</v>
      </c>
      <c r="K103" s="3">
        <v>25</v>
      </c>
      <c r="L103" s="3">
        <v>20</v>
      </c>
      <c r="M103" s="3">
        <v>37</v>
      </c>
      <c r="N103" s="3">
        <v>25</v>
      </c>
      <c r="O103" s="3">
        <v>20</v>
      </c>
      <c r="P103" s="3">
        <v>24</v>
      </c>
      <c r="Q103" s="3">
        <v>12</v>
      </c>
    </row>
    <row r="104" spans="1:17" x14ac:dyDescent="0.25">
      <c r="B104">
        <v>43</v>
      </c>
      <c r="C104">
        <v>29</v>
      </c>
      <c r="D104">
        <v>28</v>
      </c>
      <c r="E104">
        <v>29</v>
      </c>
      <c r="F104">
        <v>13</v>
      </c>
      <c r="G104">
        <v>17</v>
      </c>
      <c r="H104">
        <v>28</v>
      </c>
      <c r="I104">
        <v>23</v>
      </c>
      <c r="J104">
        <v>30</v>
      </c>
      <c r="K104">
        <v>21</v>
      </c>
      <c r="L104">
        <v>25</v>
      </c>
      <c r="M104">
        <v>20</v>
      </c>
      <c r="N104">
        <v>37</v>
      </c>
      <c r="O104">
        <v>25</v>
      </c>
      <c r="P104">
        <v>20</v>
      </c>
      <c r="Q104">
        <v>24</v>
      </c>
    </row>
    <row r="105" spans="1:17" x14ac:dyDescent="0.25">
      <c r="C105">
        <v>43</v>
      </c>
      <c r="D105">
        <v>29</v>
      </c>
      <c r="E105">
        <v>28</v>
      </c>
      <c r="F105">
        <v>29</v>
      </c>
      <c r="G105">
        <v>13</v>
      </c>
      <c r="H105">
        <v>17</v>
      </c>
      <c r="I105">
        <v>28</v>
      </c>
      <c r="J105">
        <v>23</v>
      </c>
      <c r="K105">
        <v>30</v>
      </c>
      <c r="L105">
        <v>21</v>
      </c>
      <c r="M105">
        <v>25</v>
      </c>
      <c r="N105">
        <v>20</v>
      </c>
      <c r="O105">
        <v>37</v>
      </c>
      <c r="P105">
        <v>25</v>
      </c>
      <c r="Q105">
        <v>20</v>
      </c>
    </row>
    <row r="106" spans="1:17" x14ac:dyDescent="0.25">
      <c r="D106">
        <v>43</v>
      </c>
      <c r="E106">
        <v>29</v>
      </c>
      <c r="F106">
        <v>28</v>
      </c>
      <c r="G106">
        <v>29</v>
      </c>
      <c r="H106">
        <v>13</v>
      </c>
      <c r="I106">
        <v>17</v>
      </c>
      <c r="J106">
        <v>28</v>
      </c>
      <c r="K106">
        <v>23</v>
      </c>
      <c r="L106">
        <v>30</v>
      </c>
      <c r="M106">
        <v>21</v>
      </c>
      <c r="N106">
        <v>25</v>
      </c>
      <c r="O106">
        <v>20</v>
      </c>
      <c r="P106">
        <v>37</v>
      </c>
      <c r="Q106">
        <v>25</v>
      </c>
    </row>
    <row r="107" spans="1:17" x14ac:dyDescent="0.25">
      <c r="E107">
        <v>43</v>
      </c>
      <c r="F107">
        <v>29</v>
      </c>
      <c r="G107">
        <v>28</v>
      </c>
      <c r="H107">
        <v>29</v>
      </c>
      <c r="I107">
        <v>13</v>
      </c>
      <c r="J107">
        <v>17</v>
      </c>
      <c r="K107">
        <v>28</v>
      </c>
      <c r="L107">
        <v>23</v>
      </c>
      <c r="M107">
        <v>30</v>
      </c>
      <c r="N107">
        <v>21</v>
      </c>
      <c r="O107">
        <v>25</v>
      </c>
      <c r="P107">
        <v>20</v>
      </c>
      <c r="Q107">
        <v>37</v>
      </c>
    </row>
    <row r="108" spans="1:17" x14ac:dyDescent="0.25">
      <c r="F108">
        <v>43</v>
      </c>
      <c r="G108">
        <v>29</v>
      </c>
      <c r="H108">
        <v>28</v>
      </c>
      <c r="I108">
        <v>29</v>
      </c>
      <c r="J108">
        <v>13</v>
      </c>
      <c r="K108">
        <v>17</v>
      </c>
      <c r="L108">
        <v>28</v>
      </c>
      <c r="M108">
        <v>23</v>
      </c>
      <c r="N108">
        <v>30</v>
      </c>
      <c r="O108">
        <v>21</v>
      </c>
      <c r="P108">
        <v>25</v>
      </c>
      <c r="Q108">
        <v>20</v>
      </c>
    </row>
    <row r="109" spans="1:17" x14ac:dyDescent="0.25">
      <c r="G109">
        <v>43</v>
      </c>
      <c r="H109">
        <v>29</v>
      </c>
      <c r="I109">
        <v>28</v>
      </c>
      <c r="J109">
        <v>29</v>
      </c>
      <c r="K109">
        <v>13</v>
      </c>
      <c r="L109">
        <v>17</v>
      </c>
      <c r="M109">
        <v>28</v>
      </c>
      <c r="N109">
        <v>23</v>
      </c>
      <c r="O109">
        <v>30</v>
      </c>
      <c r="P109">
        <v>21</v>
      </c>
      <c r="Q109">
        <v>25</v>
      </c>
    </row>
    <row r="110" spans="1:17" x14ac:dyDescent="0.25">
      <c r="H110">
        <v>43</v>
      </c>
      <c r="I110">
        <v>29</v>
      </c>
      <c r="J110">
        <v>28</v>
      </c>
      <c r="K110">
        <v>29</v>
      </c>
      <c r="L110">
        <v>13</v>
      </c>
      <c r="M110">
        <v>17</v>
      </c>
      <c r="N110">
        <v>28</v>
      </c>
      <c r="O110">
        <v>23</v>
      </c>
      <c r="P110">
        <v>30</v>
      </c>
      <c r="Q110">
        <v>21</v>
      </c>
    </row>
    <row r="111" spans="1:17" x14ac:dyDescent="0.25">
      <c r="I111">
        <v>43</v>
      </c>
      <c r="J111">
        <v>29</v>
      </c>
      <c r="K111">
        <v>28</v>
      </c>
      <c r="L111">
        <v>29</v>
      </c>
      <c r="M111">
        <v>13</v>
      </c>
      <c r="N111">
        <v>17</v>
      </c>
      <c r="O111">
        <v>28</v>
      </c>
      <c r="P111">
        <v>23</v>
      </c>
      <c r="Q111">
        <v>30</v>
      </c>
    </row>
    <row r="112" spans="1:17" x14ac:dyDescent="0.25">
      <c r="J112">
        <v>43</v>
      </c>
      <c r="K112">
        <v>29</v>
      </c>
      <c r="L112">
        <v>28</v>
      </c>
      <c r="M112">
        <v>29</v>
      </c>
      <c r="N112">
        <v>13</v>
      </c>
      <c r="O112">
        <v>17</v>
      </c>
      <c r="P112">
        <v>28</v>
      </c>
      <c r="Q112">
        <v>23</v>
      </c>
    </row>
    <row r="113" spans="11:17" x14ac:dyDescent="0.25">
      <c r="K113">
        <v>43</v>
      </c>
      <c r="L113">
        <v>29</v>
      </c>
      <c r="M113">
        <v>28</v>
      </c>
      <c r="N113">
        <v>29</v>
      </c>
      <c r="O113">
        <v>13</v>
      </c>
      <c r="P113">
        <v>17</v>
      </c>
      <c r="Q113">
        <v>28</v>
      </c>
    </row>
    <row r="114" spans="11:17" x14ac:dyDescent="0.25">
      <c r="L114">
        <v>43</v>
      </c>
      <c r="M114">
        <v>29</v>
      </c>
      <c r="N114">
        <v>28</v>
      </c>
      <c r="O114">
        <v>29</v>
      </c>
      <c r="P114">
        <v>13</v>
      </c>
      <c r="Q114">
        <v>17</v>
      </c>
    </row>
    <row r="115" spans="11:17" x14ac:dyDescent="0.25">
      <c r="M115">
        <v>43</v>
      </c>
      <c r="N115">
        <v>29</v>
      </c>
      <c r="O115">
        <v>28</v>
      </c>
      <c r="P115">
        <v>29</v>
      </c>
      <c r="Q115">
        <v>13</v>
      </c>
    </row>
    <row r="116" spans="11:17" x14ac:dyDescent="0.25">
      <c r="N116">
        <v>43</v>
      </c>
      <c r="O116">
        <v>29</v>
      </c>
      <c r="P116">
        <v>28</v>
      </c>
      <c r="Q116">
        <v>29</v>
      </c>
    </row>
    <row r="117" spans="11:17" x14ac:dyDescent="0.25">
      <c r="O117">
        <v>43</v>
      </c>
      <c r="P117">
        <v>29</v>
      </c>
      <c r="Q117">
        <v>28</v>
      </c>
    </row>
    <row r="118" spans="11:17" x14ac:dyDescent="0.25">
      <c r="P118">
        <v>43</v>
      </c>
      <c r="Q118">
        <v>29</v>
      </c>
    </row>
    <row r="119" spans="11:17" x14ac:dyDescent="0.25">
      <c r="Q119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Chiana</dc:creator>
  <cp:lastModifiedBy>Lorenzo Chiana</cp:lastModifiedBy>
  <dcterms:created xsi:type="dcterms:W3CDTF">2019-11-12T08:25:15Z</dcterms:created>
  <dcterms:modified xsi:type="dcterms:W3CDTF">2019-11-12T09:58:48Z</dcterms:modified>
</cp:coreProperties>
</file>