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OREM\8. Publicações\2019\Datasets_TT\"/>
    </mc:Choice>
  </mc:AlternateContent>
  <xr:revisionPtr revIDLastSave="0" documentId="13_ncr:1_{BD856941-3E18-47EB-B093-7DB1ABD38ED1}" xr6:coauthVersionLast="43" xr6:coauthVersionMax="43" xr10:uidLastSave="{00000000-0000-0000-0000-000000000000}"/>
  <bookViews>
    <workbookView xWindow="23880" yWindow="-120" windowWidth="24240" windowHeight="13140" firstSheet="16" activeTab="24" xr2:uid="{CDA513DF-6FDB-460F-A5E4-DCA565492724}"/>
  </bookViews>
  <sheets>
    <sheet name="Tabela 1" sheetId="1" r:id="rId1"/>
    <sheet name="Tabela 2" sheetId="2" r:id="rId2"/>
    <sheet name="Tabela 3" sheetId="3" r:id="rId3"/>
    <sheet name="Tabela 4" sheetId="4" r:id="rId4"/>
    <sheet name="Tabela 5" sheetId="5" r:id="rId5"/>
    <sheet name="Tabela 6" sheetId="6" r:id="rId6"/>
    <sheet name="Tabela 7" sheetId="7" r:id="rId7"/>
    <sheet name="Tabela 8" sheetId="8" r:id="rId8"/>
    <sheet name="Tabela 9" sheetId="9" r:id="rId9"/>
    <sheet name="Tabela 10" sheetId="10" r:id="rId10"/>
    <sheet name="Tabela 11" sheetId="11" r:id="rId11"/>
    <sheet name="Tabela 12" sheetId="12" r:id="rId12"/>
    <sheet name="Tabela 13" sheetId="13" r:id="rId13"/>
    <sheet name="Tabela 14" sheetId="14" r:id="rId14"/>
    <sheet name="Tabela 15" sheetId="15" r:id="rId15"/>
    <sheet name="Tabela 16" sheetId="16" r:id="rId16"/>
    <sheet name="Tabela 17" sheetId="17" r:id="rId17"/>
    <sheet name="Tabela 18" sheetId="18" r:id="rId18"/>
    <sheet name="Tabela 19" sheetId="19" r:id="rId19"/>
    <sheet name="Tabela 20" sheetId="20" r:id="rId20"/>
    <sheet name="Tabela 21" sheetId="21" r:id="rId21"/>
    <sheet name="Tabela 22" sheetId="22" r:id="rId22"/>
    <sheet name="Tabela 23" sheetId="23" r:id="rId23"/>
    <sheet name="Tabela 24" sheetId="24" r:id="rId24"/>
    <sheet name="Tabela 25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2" l="1"/>
  <c r="I40" i="5" l="1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F29" i="5"/>
  <c r="H29" i="5" s="1"/>
  <c r="E29" i="5"/>
  <c r="E28" i="5" s="1"/>
  <c r="E41" i="5" s="1"/>
  <c r="D29" i="5"/>
  <c r="D28" i="5" s="1"/>
  <c r="D41" i="5" s="1"/>
  <c r="C29" i="5"/>
  <c r="F28" i="5"/>
  <c r="I28" i="5" s="1"/>
  <c r="C28" i="5"/>
  <c r="C41" i="5" s="1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F21" i="5"/>
  <c r="H21" i="5" s="1"/>
  <c r="E21" i="5"/>
  <c r="D21" i="5"/>
  <c r="C21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H28" i="5" l="1"/>
  <c r="F41" i="5"/>
  <c r="H41" i="5" l="1"/>
  <c r="I41" i="5"/>
</calcChain>
</file>

<file path=xl/sharedStrings.xml><?xml version="1.0" encoding="utf-8"?>
<sst xmlns="http://schemas.openxmlformats.org/spreadsheetml/2006/main" count="1338" uniqueCount="337">
  <si>
    <t>DISCRIMINAÇÃO</t>
  </si>
  <si>
    <t>Variação Nominal 2017 - 2018</t>
  </si>
  <si>
    <t>Variação 2017 - 2018 (%)</t>
  </si>
  <si>
    <t>RECEITA PRIMÁRIA TOTAL (I)</t>
  </si>
  <si>
    <t>DESPESA PRIMÁRIA TOTAL (II)</t>
  </si>
  <si>
    <t>RESULTADO PRIMÁRIO (III) = (I - II)</t>
  </si>
  <si>
    <t>DESPESA FINANCEIRA LÍQUIDA (IV) = (V + VI + VII + VIII + IX - X - XI - XII)</t>
  </si>
  <si>
    <t>Juros e Encargos da Dívida (V)</t>
  </si>
  <si>
    <t>Amortização da Dívida (VI)</t>
  </si>
  <si>
    <t>Concessões de Empréstimos (VII)</t>
  </si>
  <si>
    <t>Aquisição  de Título de Capital já Integralizado (VIII)</t>
  </si>
  <si>
    <t>-</t>
  </si>
  <si>
    <t>Aquisição de Título de Crédito (IX)</t>
  </si>
  <si>
    <t>Aplicações financeiras (X)</t>
  </si>
  <si>
    <t>Outras Receitas Financeiras (XI)</t>
  </si>
  <si>
    <t>Amortização de Empréstimos (XII)</t>
  </si>
  <si>
    <t>NECESSIDADE DE FINANCIAMENTO (XIII) = (IV - III)</t>
  </si>
  <si>
    <t>FONTES DE FINANCIAMENTO (XIV) = (XV + XVI)</t>
  </si>
  <si>
    <t>Operações de Crédito (XV)</t>
  </si>
  <si>
    <t>Alienação de Bens (XVI)</t>
  </si>
  <si>
    <t>RESULTADO ORÇAMENTÁRIO (XVII) = (XIV - XIII)</t>
  </si>
  <si>
    <t>Tabela 1 - Resultado orçamentário</t>
  </si>
  <si>
    <t>RECEITA CORRENTE (XVIII)</t>
  </si>
  <si>
    <t>Impostos, Taxas e Contribuições de Melhoria</t>
  </si>
  <si>
    <t>ICMS</t>
  </si>
  <si>
    <t>Transferências Correntes</t>
  </si>
  <si>
    <t>Cota Parte do FPE</t>
  </si>
  <si>
    <t>Demais Receitas Correntes</t>
  </si>
  <si>
    <t>Receitas Financeiras Correntes (XIX)</t>
  </si>
  <si>
    <t>RECEITAS PRIMÁRIAS CORRENTES (XX) = (XVIII - XIX)</t>
  </si>
  <si>
    <t>RECEITAS DE CAPITAL (XXI)</t>
  </si>
  <si>
    <t>Receitas Financeiras de Capital (XXII)</t>
  </si>
  <si>
    <t>Transferências de Capital</t>
  </si>
  <si>
    <t>Outras Receitas de Capital</t>
  </si>
  <si>
    <t>RECEITAS PRIMÁRIAS DE CAPITAL (XXIII) = (XXI - XXII)</t>
  </si>
  <si>
    <t>RECEITA PRIMÁRIA TOTAL (I) = (XX + XXIII)</t>
  </si>
  <si>
    <t>DESPESAS CORRENTES (XXIV)</t>
  </si>
  <si>
    <t>Pessoal e Encargos Sociais</t>
  </si>
  <si>
    <t>Juros e Encargos da Dívida (XXV)</t>
  </si>
  <si>
    <t>Outras Despesas Correntes</t>
  </si>
  <si>
    <t>DESPESAS PRIMÁRIAS CORRENTES (XXVI) = (XXIV - XXV)</t>
  </si>
  <si>
    <t>DESPESA DE CAPITAL (XXVII)</t>
  </si>
  <si>
    <t>Investimentos</t>
  </si>
  <si>
    <t>Demais Inversões</t>
  </si>
  <si>
    <t>Despesas Financeiras de Capital (XXVIII)</t>
  </si>
  <si>
    <t>Amortização da Dívida</t>
  </si>
  <si>
    <t>DESPESAS PRIMÁRIAS DE CAPITAL (XXIX) = (XXVII - XXVIII)</t>
  </si>
  <si>
    <t>DESPESA PRIMÁRIA TOTAL (II) = (XXVI + XXIX)</t>
  </si>
  <si>
    <t>Tabela 2 - Resultado primário (despesa empenhada)</t>
  </si>
  <si>
    <t>Tabela 3 - Resultado primário (despesa paga)</t>
  </si>
  <si>
    <t>Tabela 4 - Inscrição líquida de restos a pagar (despesa primária)</t>
  </si>
  <si>
    <t>UF</t>
  </si>
  <si>
    <t>BA</t>
  </si>
  <si>
    <t>CE</t>
  </si>
  <si>
    <t>GO</t>
  </si>
  <si>
    <t>MS</t>
  </si>
  <si>
    <t>PE</t>
  </si>
  <si>
    <t>PI</t>
  </si>
  <si>
    <t>SC</t>
  </si>
  <si>
    <t>DF</t>
  </si>
  <si>
    <t>RR</t>
  </si>
  <si>
    <t>AC</t>
  </si>
  <si>
    <t>AL</t>
  </si>
  <si>
    <t>AM</t>
  </si>
  <si>
    <t>AP</t>
  </si>
  <si>
    <t>ES</t>
  </si>
  <si>
    <t>MA</t>
  </si>
  <si>
    <t>MG</t>
  </si>
  <si>
    <t>MT</t>
  </si>
  <si>
    <t>PA</t>
  </si>
  <si>
    <t>PB</t>
  </si>
  <si>
    <t>PR</t>
  </si>
  <si>
    <t>RJ</t>
  </si>
  <si>
    <t>RN</t>
  </si>
  <si>
    <t>RO</t>
  </si>
  <si>
    <t>RS</t>
  </si>
  <si>
    <t>SE</t>
  </si>
  <si>
    <t>SP</t>
  </si>
  <si>
    <t>TO</t>
  </si>
  <si>
    <t>Coordenação-Geral de Análise, Informações e Execução de Transferências Financeiras Intergovernamentais - COINT</t>
  </si>
  <si>
    <t>Gerência de Relacionamento e Divulgação de Dados de Transferências Financeiras Intergovernamentais  - GERED</t>
  </si>
  <si>
    <t>Transferências da União  (em R$ milhões)</t>
  </si>
  <si>
    <t>Transferencias da União para os Estados e Distrito Federal</t>
  </si>
  <si>
    <t>Variação Nominal 2017-2018</t>
  </si>
  <si>
    <t>Variação 2017-2018 (%)</t>
  </si>
  <si>
    <t>I. Transferências Obrigatórias</t>
  </si>
  <si>
    <t>I.1 - Transferências Obrigatórias Constitucionais</t>
  </si>
  <si>
    <t>I.1.1    FPE - Fundo de Participação dos Estados</t>
  </si>
  <si>
    <t xml:space="preserve">I.1.2    IPI-Exportação - 75% </t>
  </si>
  <si>
    <t>I.1.3    Lei Complementar nº 87/96</t>
  </si>
  <si>
    <t>I.1.4    CIDE-Combustíveis</t>
  </si>
  <si>
    <t>I.1.5    FUNDEB -  Complementação da União</t>
  </si>
  <si>
    <t>I.1.6    FUNDEB - Distribuição das Retenções da União</t>
  </si>
  <si>
    <t>I.1.7    IOF - Ouro</t>
  </si>
  <si>
    <t>I.1.8    Royalties (ANP, PEA, FEP, CFEM, CFURH, ITA)</t>
  </si>
  <si>
    <t>I.1.9    Salário Educação</t>
  </si>
  <si>
    <t>I.2 - Transferências Obrigatórias Legais</t>
  </si>
  <si>
    <t>I.2.1    Saúde - Ações Elencadas no Anexo III da LDO</t>
  </si>
  <si>
    <t>I.2.2    Educação Básica - Ações Específicas</t>
  </si>
  <si>
    <t xml:space="preserve">I.2.3    Apoio Financeiro às Olimpíadas e Paralimpíadas </t>
  </si>
  <si>
    <t>I.2.4    Concursos de Prognósticos</t>
  </si>
  <si>
    <t>I.2.5    FEX - Auxílio Financeiro de Fomento às Exportações</t>
  </si>
  <si>
    <t>I.2.6    Serviço de Apoio à Gestão Descentralizada do Programa Bolsa Família</t>
  </si>
  <si>
    <t>II. Transferências Discricionárias</t>
  </si>
  <si>
    <t>II.1 - Transf. Discricionárias Específicas</t>
  </si>
  <si>
    <t>II.1.1    Saúde - Demais Ações</t>
  </si>
  <si>
    <t>II.1.2    Fortalecimento do Sistema Único de Assistência Social (SUAS)</t>
  </si>
  <si>
    <t>II.1.3    Programa de Aceleração do Crescimento - PAC</t>
  </si>
  <si>
    <t>II.1.4    Programa de Gestão de Riscos e Resposta a Desastres</t>
  </si>
  <si>
    <t>II.1.5    Elevação da Escolaridade e Qualificação Profissional - Projovem</t>
  </si>
  <si>
    <t>II.1.6    Plano de Ações Articuladas - PAR</t>
  </si>
  <si>
    <t>II.1.7    Programa Território da Cidadania - PTC</t>
  </si>
  <si>
    <t>II.1.8    Proteção a Pessoas Ameaçadas</t>
  </si>
  <si>
    <t>II.1.9    Emendas Parlamentares</t>
  </si>
  <si>
    <t>II.2 - Transf. Discricionárias Voluntárias</t>
  </si>
  <si>
    <t>II.3 - Transf. Discricionárias por Delegação</t>
  </si>
  <si>
    <t>III - Total das Transferências aos Estados</t>
  </si>
  <si>
    <t>Discriminação</t>
  </si>
  <si>
    <t>Variação Absoluta</t>
  </si>
  <si>
    <t>Variação Percentual</t>
  </si>
  <si>
    <t>Serviço das Dívidas dos Estados</t>
  </si>
  <si>
    <t>Serviço das Dívidas com a União</t>
  </si>
  <si>
    <t>Dívidas Refinanciadas pelo Tesouro Nacional</t>
  </si>
  <si>
    <t>Outras</t>
  </si>
  <si>
    <t>Serviço das Dívidas com Outros Credores</t>
  </si>
  <si>
    <t>Credores Nacionais</t>
  </si>
  <si>
    <t>Bancos Públicos Federais</t>
  </si>
  <si>
    <t>Outros</t>
  </si>
  <si>
    <t>Credores Estrangeiros</t>
  </si>
  <si>
    <t>Tabela 6 - Serviço das Dívidas (em milhões de R$)</t>
  </si>
  <si>
    <t>RCL 3º Q de 2018</t>
  </si>
  <si>
    <t>TOTAL</t>
  </si>
  <si>
    <t>% da RCL</t>
  </si>
  <si>
    <t>Ranking</t>
  </si>
  <si>
    <t>6º</t>
  </si>
  <si>
    <t>21º</t>
  </si>
  <si>
    <t>10º</t>
  </si>
  <si>
    <t>17º</t>
  </si>
  <si>
    <t>9º</t>
  </si>
  <si>
    <t>1º</t>
  </si>
  <si>
    <t>13º</t>
  </si>
  <si>
    <t>19º</t>
  </si>
  <si>
    <t>20º</t>
  </si>
  <si>
    <t>3º</t>
  </si>
  <si>
    <t>25º</t>
  </si>
  <si>
    <t>26º</t>
  </si>
  <si>
    <t>12º</t>
  </si>
  <si>
    <t>14º</t>
  </si>
  <si>
    <t>18º</t>
  </si>
  <si>
    <t>15º</t>
  </si>
  <si>
    <t>2º</t>
  </si>
  <si>
    <t>24º</t>
  </si>
  <si>
    <t>4º</t>
  </si>
  <si>
    <t>16º</t>
  </si>
  <si>
    <t>23º</t>
  </si>
  <si>
    <t>27º</t>
  </si>
  <si>
    <t>22º</t>
  </si>
  <si>
    <t>5º</t>
  </si>
  <si>
    <t>11º</t>
  </si>
  <si>
    <t>8º</t>
  </si>
  <si>
    <t>7º</t>
  </si>
  <si>
    <t>Total</t>
  </si>
  <si>
    <t>Tabela 7 - Relação entre as receitas com operações de crédito e receita corrente líquida por Estado</t>
  </si>
  <si>
    <t>Gasto com Pessoal em 2018 (R$)</t>
  </si>
  <si>
    <t>População em 2018</t>
  </si>
  <si>
    <t>Gasto com Pessoal per capita (R$)</t>
  </si>
  <si>
    <t>Tabela 8 - Total de gastos per capita com pessoal do exercício de 2018</t>
  </si>
  <si>
    <t>Despesa com Pessoal/RCL PAF</t>
  </si>
  <si>
    <t>Despesa com Pessoa/RCL RGF</t>
  </si>
  <si>
    <t>Mediana</t>
  </si>
  <si>
    <t>Tabela 9 - Comparativo despesa com pessoal 2018 - todos os poderes - RGF x PAF</t>
  </si>
  <si>
    <t>Deduz valores de benefício previdenciários não previstos no MDF?</t>
  </si>
  <si>
    <t>Exclui os pensionistas do cômputo da despesa com pessoal?</t>
  </si>
  <si>
    <t>Exclui valores de IRRF da Despesa Bruta?</t>
  </si>
  <si>
    <t xml:space="preserve"> UF</t>
  </si>
  <si>
    <t>sim</t>
  </si>
  <si>
    <t>não</t>
  </si>
  <si>
    <t>sim*</t>
  </si>
  <si>
    <t>sim**</t>
  </si>
  <si>
    <t xml:space="preserve">*Somente o Tribunal de Justça da Bahia. </t>
  </si>
  <si>
    <t xml:space="preserve">**Somente o Ministério Público de Santa Catarina </t>
  </si>
  <si>
    <t>Tabela 10 - Particularidades do cálculos de despesa líquida com pessoal realizado pelos Estados</t>
  </si>
  <si>
    <t>Despesa Líquida com Pessoal Realizada (2018)</t>
  </si>
  <si>
    <t>54% da RCL</t>
  </si>
  <si>
    <t>Economia Potencial</t>
  </si>
  <si>
    <t>Tabela 11 - Limite de alerta da despesa liquida com pessoal da LRF - Economia potencial de recursos em 2018</t>
  </si>
  <si>
    <t>Variação (%)</t>
  </si>
  <si>
    <t>Tabela 12 - Custo previdenciário</t>
  </si>
  <si>
    <t>Programa de Ajuste Fiscal</t>
  </si>
  <si>
    <t>Relatório Resumido de Execução Orçamentária - RREO (Anexo 4)</t>
  </si>
  <si>
    <t>Demonstrativos de Informações Previdenciárias e Repasses - DIPR</t>
  </si>
  <si>
    <t>Custo do Regime de Previdência para o Tesouro Estadual (Conta "Inativos e Pensionistas")</t>
  </si>
  <si>
    <t>Déficit Previdenciário do Plano Financeiro</t>
  </si>
  <si>
    <t>Déficit do Regime dos Servidores Civis</t>
  </si>
  <si>
    <t>Déficit do Regime dos Servidores Militares</t>
  </si>
  <si>
    <t>Déficit Total</t>
  </si>
  <si>
    <t>n.d.</t>
  </si>
  <si>
    <t>Previdência Complementar</t>
  </si>
  <si>
    <t>Não</t>
  </si>
  <si>
    <t>Sim</t>
  </si>
  <si>
    <t xml:space="preserve">Sim </t>
  </si>
  <si>
    <t>Segregação de massas</t>
  </si>
  <si>
    <t>Extinção da segregação de massas</t>
  </si>
  <si>
    <t>Tabela 13 - Comparação do custo da previdência em 2018 do PAF com outras fontes de informação</t>
  </si>
  <si>
    <t>Tabela 14 - Regime Próprio de Previdência Estadual: segregação de massas e previdência complementar</t>
  </si>
  <si>
    <t>RECEITA CORRENTE</t>
  </si>
  <si>
    <t>Receitas de Arrecadação Própria</t>
  </si>
  <si>
    <t>ISS</t>
  </si>
  <si>
    <t>IPTU</t>
  </si>
  <si>
    <t>Recetias de Transferências</t>
  </si>
  <si>
    <t>FPM</t>
  </si>
  <si>
    <t>Participação no ICMS</t>
  </si>
  <si>
    <t>Participação no IPVA</t>
  </si>
  <si>
    <t>RECEITA DE CAPITAL</t>
  </si>
  <si>
    <t>Operações de Crédito</t>
  </si>
  <si>
    <t>DESPESA CORRENTE</t>
  </si>
  <si>
    <t>Pessoal</t>
  </si>
  <si>
    <t>Ativo</t>
  </si>
  <si>
    <t>Inativos</t>
  </si>
  <si>
    <t>Pensionistas</t>
  </si>
  <si>
    <t>Juros e Encargos da Dívida</t>
  </si>
  <si>
    <t>DESPESA DE CAPITAL</t>
  </si>
  <si>
    <t>Inversões</t>
  </si>
  <si>
    <t>RESULTADO ORÇAMENTÁRIO</t>
  </si>
  <si>
    <t>Tabela 15 - Situação Fiscal dos Municípios</t>
  </si>
  <si>
    <t>DÍVIDA CONSOLIDADA</t>
  </si>
  <si>
    <t>Dívida Contratual Interna</t>
  </si>
  <si>
    <t>BB</t>
  </si>
  <si>
    <t>BNDES</t>
  </si>
  <si>
    <t>CEF</t>
  </si>
  <si>
    <t>União</t>
  </si>
  <si>
    <t>Outros Credores</t>
  </si>
  <si>
    <t>Dívida Contratual Externa</t>
  </si>
  <si>
    <t>Banco Mundial</t>
  </si>
  <si>
    <t>Banco Interamericano de Desenvolvimento</t>
  </si>
  <si>
    <t>Corporação Andina de Fomento</t>
  </si>
  <si>
    <t>Outras Dívidas</t>
  </si>
  <si>
    <t>Precatórios</t>
  </si>
  <si>
    <t>Com Garantia da União</t>
  </si>
  <si>
    <t>Sem Garantia da União</t>
  </si>
  <si>
    <t>Não se Aplica Garantia</t>
  </si>
  <si>
    <t>Perfil do endividamento</t>
  </si>
  <si>
    <t>Tabela 16 - Perfil do endividamento</t>
  </si>
  <si>
    <t>B</t>
  </si>
  <si>
    <t>C</t>
  </si>
  <si>
    <t>A</t>
  </si>
  <si>
    <t>D</t>
  </si>
  <si>
    <t>CAPAG - 2017</t>
  </si>
  <si>
    <t>CAPAG - 2018</t>
  </si>
  <si>
    <t>CAPAG - 2019</t>
  </si>
  <si>
    <t>Tabela 17 - Nota dos Indicadores da CAPAG atual - Estados</t>
  </si>
  <si>
    <t>Aracaju - SE</t>
  </si>
  <si>
    <t>Belém - PA</t>
  </si>
  <si>
    <t>Belo Horizonte - MG</t>
  </si>
  <si>
    <t>Boa Vista - RR*</t>
  </si>
  <si>
    <t>Campo Grande - MS</t>
  </si>
  <si>
    <t>Cuiabá - MT</t>
  </si>
  <si>
    <t>Curitiba - PR</t>
  </si>
  <si>
    <t>Florianópolis - SC</t>
  </si>
  <si>
    <t>Fortaleza - CE</t>
  </si>
  <si>
    <t>Goiânia - GO</t>
  </si>
  <si>
    <t>João Pessoa - PB</t>
  </si>
  <si>
    <t>Macapá - AP*</t>
  </si>
  <si>
    <t>Maceió - AL*</t>
  </si>
  <si>
    <t>Manaus - AM</t>
  </si>
  <si>
    <t>Natal - RN</t>
  </si>
  <si>
    <t>Palmas - TO</t>
  </si>
  <si>
    <t>Porto Alegre - RS</t>
  </si>
  <si>
    <t>Porto Velho - RO</t>
  </si>
  <si>
    <t>Recife - PE</t>
  </si>
  <si>
    <t>Rio Branco - AC</t>
  </si>
  <si>
    <t>Rio de Janeiro - RJ</t>
  </si>
  <si>
    <t>Salvador - BA</t>
  </si>
  <si>
    <t>São Luís - MA</t>
  </si>
  <si>
    <t>São Paulo - SP</t>
  </si>
  <si>
    <t>Teresina - PI</t>
  </si>
  <si>
    <t>Vitória - ES</t>
  </si>
  <si>
    <t>Município</t>
  </si>
  <si>
    <t>Tabela 18 - Nota dos Indicadores da CAPAG atual - Capitais</t>
  </si>
  <si>
    <t xml:space="preserve">  C*</t>
  </si>
  <si>
    <t>Nota Final da CAPAG</t>
  </si>
  <si>
    <t>Endividamento (DC) Dívida Consolidada/Receita Corrente Líquida Indicador</t>
  </si>
  <si>
    <t>Nota</t>
  </si>
  <si>
    <t>Poupança Corrente (PC) Média Ponderada da Despesa Corrente/Receita Corrente Ajustada Indicador</t>
  </si>
  <si>
    <t>Índice de Liquidez (IL) Obrigações Financeiras/Disponibilidade de Caixa Indicador</t>
  </si>
  <si>
    <t>Tabela 19 - Nota dos Indicadores da CAPAG atual - Estados</t>
  </si>
  <si>
    <t>Tabela 19 - Nota dos Indicadores da CAPAG atual - Municípios</t>
  </si>
  <si>
    <t>Tabela 21 - Critérios de elegibilidade para o RRF (em milhões de R$)</t>
  </si>
  <si>
    <t>Dívida Consolidada</t>
  </si>
  <si>
    <t>Receita Corrente Líquida</t>
  </si>
  <si>
    <t>%</t>
  </si>
  <si>
    <t>Despesa Líquida com Pessoal</t>
  </si>
  <si>
    <t>Despesa com Juros</t>
  </si>
  <si>
    <t>Despesa com Amortização</t>
  </si>
  <si>
    <t>Obrigações Financeiras</t>
  </si>
  <si>
    <t>Disponibilidade de Caixa Bruta</t>
  </si>
  <si>
    <t>Indicador nº 1</t>
  </si>
  <si>
    <t>Indicador nº 2</t>
  </si>
  <si>
    <t>Indicador nº 3</t>
  </si>
  <si>
    <t>Goiás (Estado)</t>
  </si>
  <si>
    <t>Honra de Garantia - Operação Interna</t>
  </si>
  <si>
    <t>Minas Gerais</t>
  </si>
  <si>
    <t>Honra de Garantia - Operação Externa</t>
  </si>
  <si>
    <t>Rio Grande do Norte</t>
  </si>
  <si>
    <t>Pendência Jurídica - Lei 9.496/97</t>
  </si>
  <si>
    <t>Rio Grande do Sul</t>
  </si>
  <si>
    <t>Mutuário</t>
  </si>
  <si>
    <t>Programa</t>
  </si>
  <si>
    <t>Valor</t>
  </si>
  <si>
    <t>Tabela 22 - Valores honrados pela União (em milhões R$)</t>
  </si>
  <si>
    <t>Total Geral</t>
  </si>
  <si>
    <t>Folha de Pagamento</t>
  </si>
  <si>
    <t>Repasse a Municípios</t>
  </si>
  <si>
    <t>Serviço da Dívida</t>
  </si>
  <si>
    <t>Demais</t>
  </si>
  <si>
    <t>Tabela 23 - Incrição líquida de Restos a Pagar por Estado em 2018 (milhões de R$)</t>
  </si>
  <si>
    <t>Estados</t>
  </si>
  <si>
    <t>53% a 57%</t>
  </si>
  <si>
    <t>IGP-DI + 6% a.a. (22%)</t>
  </si>
  <si>
    <t>Selic ou IPCA + 4%</t>
  </si>
  <si>
    <t>Municípios</t>
  </si>
  <si>
    <t>35% a 40%</t>
  </si>
  <si>
    <t>IGP-DI + 9% a.a. (31%)</t>
  </si>
  <si>
    <t>Entes</t>
  </si>
  <si>
    <t>Custo de Captação em 1995/1999</t>
  </si>
  <si>
    <t>Encargos Originais (valor em 1999/1999)</t>
  </si>
  <si>
    <t>Encargos Após Renegociações</t>
  </si>
  <si>
    <t>Redução no Saldo Devedor</t>
  </si>
  <si>
    <t>Tabela 24 - Resumo das renegociações das dívidas da Lei nº 9.496/97 (Estados) e MP nº 2.185/2001 (Municípios)</t>
  </si>
  <si>
    <t xml:space="preserve"> </t>
  </si>
  <si>
    <t>Dividendos (A)</t>
  </si>
  <si>
    <t>Subvenção (B)</t>
  </si>
  <si>
    <t>Resultado para o Estado Acionista (A - B - C)</t>
  </si>
  <si>
    <t>Tabela 25 - Resultado líquido dos Estados em suas relações com as Estatais em 2018</t>
  </si>
  <si>
    <t>* Boa Vista, Macapá e Maceió não apresentaram a informação de disponibilidade de caixa.</t>
  </si>
  <si>
    <t>* Revisão da nota do Estado em virtude de requisição para suspenção de execução de contragarantias justificada por grave crise fiscal</t>
  </si>
  <si>
    <t>Reforço de Capital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</si>
</sst>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,,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A645E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A645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3A645E"/>
      </bottom>
      <diagonal/>
    </border>
    <border>
      <left/>
      <right/>
      <top style="medium">
        <color rgb="FF3A645E"/>
      </top>
      <bottom style="medium">
        <color rgb="FF3A645E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4" fontId="0" fillId="0" borderId="0" xfId="0" applyNumberFormat="1"/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43" fontId="0" fillId="0" borderId="0" xfId="1" applyFont="1"/>
    <xf numFmtId="17" fontId="2" fillId="3" borderId="0" xfId="0" applyNumberFormat="1" applyFont="1" applyFill="1"/>
    <xf numFmtId="1" fontId="2" fillId="3" borderId="0" xfId="0" applyNumberFormat="1" applyFont="1" applyFill="1" applyAlignment="1">
      <alignment horizontal="center"/>
    </xf>
    <xf numFmtId="17" fontId="5" fillId="0" borderId="0" xfId="0" applyNumberFormat="1" applyFont="1"/>
    <xf numFmtId="3" fontId="5" fillId="0" borderId="1" xfId="0" applyNumberFormat="1" applyFont="1" applyBorder="1"/>
    <xf numFmtId="9" fontId="5" fillId="0" borderId="1" xfId="2" applyFont="1" applyBorder="1"/>
    <xf numFmtId="0" fontId="5" fillId="0" borderId="2" xfId="0" applyFont="1" applyBorder="1"/>
    <xf numFmtId="3" fontId="5" fillId="0" borderId="2" xfId="0" applyNumberFormat="1" applyFont="1" applyBorder="1"/>
    <xf numFmtId="9" fontId="5" fillId="0" borderId="2" xfId="2" applyFont="1" applyBorder="1"/>
    <xf numFmtId="38" fontId="6" fillId="0" borderId="3" xfId="0" applyNumberFormat="1" applyFont="1" applyBorder="1" applyAlignment="1">
      <alignment horizontal="left" indent="1"/>
    </xf>
    <xf numFmtId="3" fontId="0" fillId="0" borderId="0" xfId="1" applyNumberFormat="1" applyFont="1"/>
    <xf numFmtId="38" fontId="6" fillId="0" borderId="4" xfId="0" applyNumberFormat="1" applyFont="1" applyBorder="1" applyAlignment="1">
      <alignment horizontal="left" indent="1"/>
    </xf>
    <xf numFmtId="49" fontId="0" fillId="2" borderId="0" xfId="0" applyNumberFormat="1" applyFill="1" applyAlignment="1">
      <alignment wrapText="1"/>
    </xf>
    <xf numFmtId="38" fontId="6" fillId="0" borderId="5" xfId="0" applyNumberFormat="1" applyFont="1" applyBorder="1" applyAlignment="1">
      <alignment horizontal="left" indent="1"/>
    </xf>
    <xf numFmtId="38" fontId="6" fillId="0" borderId="0" xfId="0" applyNumberFormat="1" applyFont="1" applyAlignment="1">
      <alignment horizontal="left" indent="1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/>
    <xf numFmtId="164" fontId="4" fillId="5" borderId="0" xfId="0" applyNumberFormat="1" applyFont="1" applyFill="1" applyAlignment="1">
      <alignment horizontal="center" vertical="center"/>
    </xf>
    <xf numFmtId="165" fontId="4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left" indent="1"/>
    </xf>
    <xf numFmtId="164" fontId="0" fillId="6" borderId="0" xfId="0" applyNumberFormat="1" applyFill="1" applyAlignment="1">
      <alignment horizontal="center" vertical="center"/>
    </xf>
    <xf numFmtId="165" fontId="0" fillId="6" borderId="0" xfId="2" applyNumberFormat="1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 wrapText="1" indent="2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indent="2"/>
    </xf>
    <xf numFmtId="0" fontId="0" fillId="6" borderId="0" xfId="0" applyFill="1" applyAlignment="1">
      <alignment horizontal="left" wrapText="1" indent="1"/>
    </xf>
    <xf numFmtId="0" fontId="0" fillId="0" borderId="0" xfId="0" applyAlignment="1">
      <alignment horizontal="left" indent="4"/>
    </xf>
    <xf numFmtId="165" fontId="0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/>
    </xf>
    <xf numFmtId="3" fontId="0" fillId="0" borderId="0" xfId="0" applyNumberFormat="1"/>
    <xf numFmtId="9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52917</xdr:colOff>
      <xdr:row>0</xdr:row>
      <xdr:rowOff>52916</xdr:rowOff>
    </xdr:from>
    <xdr:to>
      <xdr:col>1</xdr:col>
      <xdr:colOff>2546397</xdr:colOff>
      <xdr:row>2</xdr:row>
      <xdr:rowOff>165735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2D43C9-C0BC-42F7-B4B4-57D0125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517" y="52916"/>
          <a:ext cx="2493480" cy="493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EA14-C4CB-449D-9DC5-A711D0FE98DA}">
  <dimension ref="B1:H24"/>
  <sheetViews>
    <sheetView workbookViewId="0">
      <selection activeCell="B12" sqref="B12"/>
    </sheetView>
  </sheetViews>
  <sheetFormatPr defaultRowHeight="15" x14ac:dyDescent="0.25"/>
  <cols>
    <col min="2" max="2" width="64.140625" bestFit="1" customWidth="1"/>
    <col min="3" max="6" width="17.5703125" style="7" bestFit="1" customWidth="1"/>
    <col min="7" max="7" width="16.42578125" style="7" bestFit="1" customWidth="1"/>
    <col min="8" max="8" width="12.85546875" style="7" customWidth="1"/>
  </cols>
  <sheetData>
    <row r="1" spans="2:8" x14ac:dyDescent="0.25">
      <c r="B1" s="69" t="s">
        <v>21</v>
      </c>
    </row>
    <row r="2" spans="2:8" x14ac:dyDescent="0.25">
      <c r="B2" s="8"/>
    </row>
    <row r="3" spans="2:8" ht="45" x14ac:dyDescent="0.25">
      <c r="B3" t="s">
        <v>0</v>
      </c>
      <c r="C3" s="4">
        <v>2015</v>
      </c>
      <c r="D3" s="4">
        <v>2016</v>
      </c>
      <c r="E3" s="4">
        <v>2017</v>
      </c>
      <c r="F3" s="4">
        <v>2018</v>
      </c>
      <c r="G3" s="4" t="s">
        <v>1</v>
      </c>
      <c r="H3" s="4" t="s">
        <v>2</v>
      </c>
    </row>
    <row r="4" spans="2:8" x14ac:dyDescent="0.25">
      <c r="B4" t="s">
        <v>3</v>
      </c>
      <c r="C4" s="5">
        <v>680674695491.41003</v>
      </c>
      <c r="D4" s="5">
        <v>714956888458.53979</v>
      </c>
      <c r="E4" s="5">
        <v>752343958289.97021</v>
      </c>
      <c r="F4" s="5">
        <v>803451024348.46008</v>
      </c>
      <c r="G4" s="5">
        <v>51107066058.489868</v>
      </c>
      <c r="H4" s="6">
        <v>6.7930453212720635E-2</v>
      </c>
    </row>
    <row r="5" spans="2:8" x14ac:dyDescent="0.25">
      <c r="B5" t="s">
        <v>4</v>
      </c>
      <c r="C5" s="5">
        <v>682437221805.17993</v>
      </c>
      <c r="D5" s="5">
        <v>717783574840.99011</v>
      </c>
      <c r="E5" s="5">
        <v>766229867237.57007</v>
      </c>
      <c r="F5" s="5">
        <v>797836887588.21509</v>
      </c>
      <c r="G5" s="5">
        <v>31607020350.64502</v>
      </c>
      <c r="H5" s="6">
        <v>4.1250050020361896E-2</v>
      </c>
    </row>
    <row r="6" spans="2:8" x14ac:dyDescent="0.25">
      <c r="B6" t="s">
        <v>5</v>
      </c>
      <c r="C6" s="5">
        <v>-1762526313.7698975</v>
      </c>
      <c r="D6" s="5">
        <v>-2826686382.4503174</v>
      </c>
      <c r="E6" s="5">
        <v>-13885908947.599854</v>
      </c>
      <c r="F6" s="5">
        <v>5614136760.2449951</v>
      </c>
      <c r="G6" s="5">
        <v>19500045707.844849</v>
      </c>
      <c r="H6" s="6">
        <v>1.4043045926219606</v>
      </c>
    </row>
    <row r="7" spans="2:8" x14ac:dyDescent="0.25">
      <c r="C7" s="5"/>
      <c r="D7" s="5"/>
      <c r="E7" s="5"/>
      <c r="F7" s="5"/>
      <c r="G7" s="5"/>
      <c r="H7" s="6"/>
    </row>
    <row r="8" spans="2:8" x14ac:dyDescent="0.25">
      <c r="B8" t="s">
        <v>6</v>
      </c>
      <c r="C8" s="5">
        <v>40056529684.709999</v>
      </c>
      <c r="D8" s="5">
        <v>20572201646.000008</v>
      </c>
      <c r="E8" s="5">
        <v>23902816770.630005</v>
      </c>
      <c r="F8" s="5">
        <v>37872163195.776993</v>
      </c>
      <c r="G8" s="5">
        <v>13969346425.146988</v>
      </c>
      <c r="H8" s="6">
        <v>0.58442260421422287</v>
      </c>
    </row>
    <row r="9" spans="2:8" x14ac:dyDescent="0.25">
      <c r="B9" t="s">
        <v>7</v>
      </c>
      <c r="C9" s="5">
        <v>26558721813.909996</v>
      </c>
      <c r="D9" s="5">
        <v>17839752569.940002</v>
      </c>
      <c r="E9" s="5">
        <v>20601853570.080002</v>
      </c>
      <c r="F9" s="5">
        <v>26918968398.667</v>
      </c>
      <c r="G9" s="5">
        <v>6317114828.586998</v>
      </c>
      <c r="H9" s="6">
        <v>0.30662846947719896</v>
      </c>
    </row>
    <row r="10" spans="2:8" x14ac:dyDescent="0.25">
      <c r="B10" t="s">
        <v>8</v>
      </c>
      <c r="C10" s="5">
        <v>27640701830.029999</v>
      </c>
      <c r="D10" s="5">
        <v>18514208878.380001</v>
      </c>
      <c r="E10" s="5">
        <v>15898452620.499998</v>
      </c>
      <c r="F10" s="5">
        <v>19952674851.699997</v>
      </c>
      <c r="G10" s="5">
        <v>4054222231.1999989</v>
      </c>
      <c r="H10" s="6">
        <v>0.25500734744287934</v>
      </c>
    </row>
    <row r="11" spans="2:8" x14ac:dyDescent="0.25">
      <c r="B11" t="s">
        <v>9</v>
      </c>
      <c r="C11" s="5">
        <v>726361007.53999984</v>
      </c>
      <c r="D11" s="5">
        <v>489901078.57000011</v>
      </c>
      <c r="E11" s="5">
        <v>597826967.18999994</v>
      </c>
      <c r="F11" s="5">
        <v>725803666.53000009</v>
      </c>
      <c r="G11" s="5">
        <v>127976699.34000015</v>
      </c>
      <c r="H11" s="6">
        <v>0.21406980006528695</v>
      </c>
    </row>
    <row r="12" spans="2:8" x14ac:dyDescent="0.25">
      <c r="B12" t="s">
        <v>10</v>
      </c>
      <c r="C12" s="5">
        <v>659.6</v>
      </c>
      <c r="D12" s="5">
        <v>67902.25</v>
      </c>
      <c r="E12" s="5">
        <v>0</v>
      </c>
      <c r="F12" s="5">
        <v>68</v>
      </c>
      <c r="G12" s="5">
        <v>68</v>
      </c>
      <c r="H12" s="6" t="s">
        <v>11</v>
      </c>
    </row>
    <row r="13" spans="2:8" x14ac:dyDescent="0.25">
      <c r="B13" t="s">
        <v>12</v>
      </c>
      <c r="C13" s="5">
        <v>89944956.040000007</v>
      </c>
      <c r="D13" s="5">
        <v>129959471.39</v>
      </c>
      <c r="E13" s="5">
        <v>130675624.90000001</v>
      </c>
      <c r="F13" s="5">
        <v>96325886.099999994</v>
      </c>
      <c r="G13" s="5">
        <v>-34349738.800000012</v>
      </c>
      <c r="H13" s="6">
        <v>-0.26286263276939575</v>
      </c>
    </row>
    <row r="14" spans="2:8" x14ac:dyDescent="0.25">
      <c r="B14" t="s">
        <v>13</v>
      </c>
      <c r="C14" s="5">
        <v>13646887737.369999</v>
      </c>
      <c r="D14" s="5">
        <v>15337469317.059998</v>
      </c>
      <c r="E14" s="5">
        <v>12399898603.030003</v>
      </c>
      <c r="F14" s="5">
        <v>9049623319.6800003</v>
      </c>
      <c r="G14" s="5">
        <v>-3350275283.3500023</v>
      </c>
      <c r="H14" s="6">
        <v>-0.27018569994849306</v>
      </c>
    </row>
    <row r="15" spans="2:8" x14ac:dyDescent="0.25">
      <c r="B15" t="s">
        <v>14</v>
      </c>
      <c r="C15" s="5">
        <v>297400566.05000001</v>
      </c>
      <c r="D15" s="5">
        <v>282729924.99000001</v>
      </c>
      <c r="E15" s="5">
        <v>234612281.12</v>
      </c>
      <c r="F15" s="5">
        <v>178762676.75000003</v>
      </c>
      <c r="G15" s="5">
        <v>-55849604.369999975</v>
      </c>
      <c r="H15" s="6">
        <v>-0.2380506429730927</v>
      </c>
    </row>
    <row r="16" spans="2:8" x14ac:dyDescent="0.25">
      <c r="B16" t="s">
        <v>15</v>
      </c>
      <c r="C16" s="5">
        <v>1014912278.9899997</v>
      </c>
      <c r="D16" s="5">
        <v>781489012.47999978</v>
      </c>
      <c r="E16" s="5">
        <v>691481127.88999999</v>
      </c>
      <c r="F16" s="5">
        <v>593223678.78999984</v>
      </c>
      <c r="G16" s="5">
        <v>-98257449.100000143</v>
      </c>
      <c r="H16" s="6">
        <v>-0.1420970799301855</v>
      </c>
    </row>
    <row r="17" spans="2:8" x14ac:dyDescent="0.25">
      <c r="C17" s="5"/>
      <c r="D17" s="5"/>
      <c r="E17" s="5"/>
      <c r="F17" s="5"/>
      <c r="G17" s="5"/>
      <c r="H17" s="6"/>
    </row>
    <row r="18" spans="2:8" x14ac:dyDescent="0.25">
      <c r="B18" t="s">
        <v>16</v>
      </c>
      <c r="C18" s="5">
        <v>41819055998.479897</v>
      </c>
      <c r="D18" s="5">
        <v>23398888028.450325</v>
      </c>
      <c r="E18" s="5">
        <v>37788725718.229858</v>
      </c>
      <c r="F18" s="5">
        <v>32258026435.531998</v>
      </c>
      <c r="G18" s="5">
        <v>-5530699282.6978607</v>
      </c>
      <c r="H18" s="6">
        <v>-0.14635844891773545</v>
      </c>
    </row>
    <row r="19" spans="2:8" x14ac:dyDescent="0.25">
      <c r="C19" s="5"/>
      <c r="D19" s="5"/>
      <c r="E19" s="5"/>
      <c r="F19" s="5"/>
      <c r="G19" s="5"/>
      <c r="H19" s="6"/>
    </row>
    <row r="20" spans="2:8" x14ac:dyDescent="0.25">
      <c r="B20" t="s">
        <v>17</v>
      </c>
      <c r="C20" s="5">
        <v>22674582431.009995</v>
      </c>
      <c r="D20" s="5">
        <v>15583807403.310001</v>
      </c>
      <c r="E20" s="5">
        <v>17483934001.75</v>
      </c>
      <c r="F20" s="5">
        <v>17377046535.850002</v>
      </c>
      <c r="G20" s="5">
        <v>-106887465.89999771</v>
      </c>
      <c r="H20" s="6">
        <v>-6.1134677063696963E-3</v>
      </c>
    </row>
    <row r="21" spans="2:8" x14ac:dyDescent="0.25">
      <c r="B21" t="s">
        <v>18</v>
      </c>
      <c r="C21" s="5">
        <v>20290869074.049995</v>
      </c>
      <c r="D21" s="5">
        <v>15192190380.330002</v>
      </c>
      <c r="E21" s="5">
        <v>15988937149.070002</v>
      </c>
      <c r="F21" s="5">
        <v>11945583115.720001</v>
      </c>
      <c r="G21" s="5">
        <v>-4043354033.3500004</v>
      </c>
      <c r="H21" s="6">
        <v>-0.25288447853991236</v>
      </c>
    </row>
    <row r="22" spans="2:8" x14ac:dyDescent="0.25">
      <c r="B22" t="s">
        <v>19</v>
      </c>
      <c r="C22" s="5">
        <v>2383713356.9599996</v>
      </c>
      <c r="D22" s="5">
        <v>391617022.98000002</v>
      </c>
      <c r="E22" s="5">
        <v>1494996852.6800001</v>
      </c>
      <c r="F22" s="5">
        <v>5431463420.1300001</v>
      </c>
      <c r="G22" s="5">
        <v>3936466567.4499998</v>
      </c>
      <c r="H22" s="6">
        <v>2.6330935482528335</v>
      </c>
    </row>
    <row r="23" spans="2:8" x14ac:dyDescent="0.25">
      <c r="C23" s="5"/>
      <c r="D23" s="5"/>
      <c r="E23" s="5"/>
      <c r="F23" s="5"/>
      <c r="G23" s="5"/>
      <c r="H23" s="6"/>
    </row>
    <row r="24" spans="2:8" x14ac:dyDescent="0.25">
      <c r="B24" t="s">
        <v>20</v>
      </c>
      <c r="C24" s="5">
        <v>-19144473567.469902</v>
      </c>
      <c r="D24" s="5">
        <v>-7815080625.1403236</v>
      </c>
      <c r="E24" s="5">
        <v>-20304791716.479858</v>
      </c>
      <c r="F24" s="5">
        <v>-14880979899.681995</v>
      </c>
      <c r="G24" s="5">
        <v>5423811816.797863</v>
      </c>
      <c r="H24" s="6">
        <v>0.26711979578671408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1935-F645-4A45-9AF3-4F9AADBED416}">
  <dimension ref="B1:E33"/>
  <sheetViews>
    <sheetView topLeftCell="A10" workbookViewId="0">
      <selection activeCell="C13" sqref="C13"/>
    </sheetView>
  </sheetViews>
  <sheetFormatPr defaultRowHeight="15" x14ac:dyDescent="0.25"/>
  <cols>
    <col min="3" max="5" width="22" style="12" customWidth="1"/>
  </cols>
  <sheetData>
    <row r="1" spans="2:5" x14ac:dyDescent="0.25">
      <c r="B1" t="s">
        <v>181</v>
      </c>
    </row>
    <row r="3" spans="2:5" ht="60" x14ac:dyDescent="0.25">
      <c r="B3" t="s">
        <v>174</v>
      </c>
      <c r="C3" s="12" t="s">
        <v>171</v>
      </c>
      <c r="D3" s="12" t="s">
        <v>172</v>
      </c>
      <c r="E3" s="12" t="s">
        <v>173</v>
      </c>
    </row>
    <row r="4" spans="2:5" x14ac:dyDescent="0.25">
      <c r="B4" t="s">
        <v>61</v>
      </c>
      <c r="C4" s="12" t="s">
        <v>175</v>
      </c>
      <c r="D4" s="12" t="s">
        <v>176</v>
      </c>
      <c r="E4" s="12" t="s">
        <v>176</v>
      </c>
    </row>
    <row r="5" spans="2:5" x14ac:dyDescent="0.25">
      <c r="B5" t="s">
        <v>62</v>
      </c>
      <c r="C5" s="12" t="s">
        <v>176</v>
      </c>
      <c r="D5" s="12" t="s">
        <v>176</v>
      </c>
      <c r="E5" s="12" t="s">
        <v>176</v>
      </c>
    </row>
    <row r="6" spans="2:5" x14ac:dyDescent="0.25">
      <c r="B6" t="s">
        <v>63</v>
      </c>
      <c r="C6" s="12" t="s">
        <v>176</v>
      </c>
      <c r="D6" s="12" t="s">
        <v>176</v>
      </c>
      <c r="E6" s="12" t="s">
        <v>176</v>
      </c>
    </row>
    <row r="7" spans="2:5" x14ac:dyDescent="0.25">
      <c r="B7" t="s">
        <v>64</v>
      </c>
      <c r="C7" s="12" t="s">
        <v>176</v>
      </c>
      <c r="D7" s="12" t="s">
        <v>176</v>
      </c>
      <c r="E7" s="12" t="s">
        <v>176</v>
      </c>
    </row>
    <row r="8" spans="2:5" x14ac:dyDescent="0.25">
      <c r="B8" t="s">
        <v>52</v>
      </c>
      <c r="C8" s="12" t="s">
        <v>175</v>
      </c>
      <c r="D8" s="12" t="s">
        <v>176</v>
      </c>
      <c r="E8" s="12" t="s">
        <v>177</v>
      </c>
    </row>
    <row r="9" spans="2:5" x14ac:dyDescent="0.25">
      <c r="B9" t="s">
        <v>53</v>
      </c>
      <c r="C9" s="12" t="s">
        <v>175</v>
      </c>
      <c r="D9" s="12" t="s">
        <v>175</v>
      </c>
      <c r="E9" s="12" t="s">
        <v>176</v>
      </c>
    </row>
    <row r="10" spans="2:5" x14ac:dyDescent="0.25">
      <c r="B10" t="s">
        <v>59</v>
      </c>
      <c r="C10" s="12" t="s">
        <v>175</v>
      </c>
      <c r="D10" s="12" t="s">
        <v>175</v>
      </c>
      <c r="E10" s="12" t="s">
        <v>176</v>
      </c>
    </row>
    <row r="11" spans="2:5" x14ac:dyDescent="0.25">
      <c r="B11" t="s">
        <v>65</v>
      </c>
      <c r="C11" s="12" t="s">
        <v>176</v>
      </c>
      <c r="D11" s="12" t="s">
        <v>176</v>
      </c>
      <c r="E11" s="12" t="s">
        <v>176</v>
      </c>
    </row>
    <row r="12" spans="2:5" x14ac:dyDescent="0.25">
      <c r="B12" t="s">
        <v>54</v>
      </c>
      <c r="C12" s="12" t="s">
        <v>175</v>
      </c>
      <c r="D12" s="12" t="s">
        <v>175</v>
      </c>
      <c r="E12" s="12" t="s">
        <v>176</v>
      </c>
    </row>
    <row r="13" spans="2:5" x14ac:dyDescent="0.25">
      <c r="B13" t="s">
        <v>66</v>
      </c>
      <c r="C13" s="12" t="s">
        <v>175</v>
      </c>
      <c r="D13" s="12" t="s">
        <v>176</v>
      </c>
      <c r="E13" s="12" t="s">
        <v>175</v>
      </c>
    </row>
    <row r="14" spans="2:5" x14ac:dyDescent="0.25">
      <c r="B14" t="s">
        <v>67</v>
      </c>
      <c r="C14" s="12" t="s">
        <v>175</v>
      </c>
      <c r="D14" s="12" t="s">
        <v>176</v>
      </c>
      <c r="E14" s="12" t="s">
        <v>176</v>
      </c>
    </row>
    <row r="15" spans="2:5" x14ac:dyDescent="0.25">
      <c r="B15" t="s">
        <v>55</v>
      </c>
      <c r="C15" s="12" t="s">
        <v>175</v>
      </c>
      <c r="D15" s="12" t="s">
        <v>176</v>
      </c>
      <c r="E15" s="12" t="s">
        <v>176</v>
      </c>
    </row>
    <row r="16" spans="2:5" x14ac:dyDescent="0.25">
      <c r="B16" t="s">
        <v>68</v>
      </c>
      <c r="C16" s="12" t="s">
        <v>175</v>
      </c>
      <c r="D16" s="12" t="s">
        <v>176</v>
      </c>
      <c r="E16" s="12" t="s">
        <v>176</v>
      </c>
    </row>
    <row r="17" spans="2:5" x14ac:dyDescent="0.25">
      <c r="B17" t="s">
        <v>69</v>
      </c>
      <c r="C17" s="12" t="s">
        <v>175</v>
      </c>
      <c r="D17" s="12" t="s">
        <v>176</v>
      </c>
      <c r="E17" s="12" t="s">
        <v>176</v>
      </c>
    </row>
    <row r="18" spans="2:5" x14ac:dyDescent="0.25">
      <c r="B18" t="s">
        <v>70</v>
      </c>
      <c r="C18" s="12" t="s">
        <v>175</v>
      </c>
      <c r="D18" s="12" t="s">
        <v>176</v>
      </c>
      <c r="E18" s="12" t="s">
        <v>175</v>
      </c>
    </row>
    <row r="19" spans="2:5" x14ac:dyDescent="0.25">
      <c r="B19" t="s">
        <v>56</v>
      </c>
      <c r="C19" s="12" t="s">
        <v>175</v>
      </c>
      <c r="D19" s="12" t="s">
        <v>176</v>
      </c>
      <c r="E19" s="12" t="s">
        <v>176</v>
      </c>
    </row>
    <row r="20" spans="2:5" x14ac:dyDescent="0.25">
      <c r="B20" t="s">
        <v>57</v>
      </c>
      <c r="C20" s="12" t="s">
        <v>175</v>
      </c>
      <c r="D20" s="12" t="s">
        <v>176</v>
      </c>
      <c r="E20" s="12" t="s">
        <v>176</v>
      </c>
    </row>
    <row r="21" spans="2:5" x14ac:dyDescent="0.25">
      <c r="B21" t="s">
        <v>71</v>
      </c>
      <c r="C21" s="12" t="s">
        <v>175</v>
      </c>
      <c r="D21" s="12" t="s">
        <v>176</v>
      </c>
      <c r="E21" s="12" t="s">
        <v>176</v>
      </c>
    </row>
    <row r="22" spans="2:5" x14ac:dyDescent="0.25">
      <c r="B22" t="s">
        <v>72</v>
      </c>
      <c r="C22" s="12" t="s">
        <v>175</v>
      </c>
      <c r="D22" s="12" t="s">
        <v>176</v>
      </c>
      <c r="E22" s="12" t="s">
        <v>176</v>
      </c>
    </row>
    <row r="23" spans="2:5" x14ac:dyDescent="0.25">
      <c r="B23" t="s">
        <v>73</v>
      </c>
      <c r="C23" s="12" t="s">
        <v>175</v>
      </c>
      <c r="D23" s="12" t="s">
        <v>176</v>
      </c>
      <c r="E23" s="12" t="s">
        <v>176</v>
      </c>
    </row>
    <row r="24" spans="2:5" x14ac:dyDescent="0.25">
      <c r="B24" t="s">
        <v>74</v>
      </c>
      <c r="C24" s="12" t="s">
        <v>176</v>
      </c>
      <c r="D24" s="12" t="s">
        <v>176</v>
      </c>
      <c r="E24" s="12" t="s">
        <v>176</v>
      </c>
    </row>
    <row r="25" spans="2:5" x14ac:dyDescent="0.25">
      <c r="B25" t="s">
        <v>60</v>
      </c>
      <c r="C25" s="12" t="s">
        <v>176</v>
      </c>
      <c r="D25" s="12" t="s">
        <v>176</v>
      </c>
      <c r="E25" s="12" t="s">
        <v>176</v>
      </c>
    </row>
    <row r="26" spans="2:5" x14ac:dyDescent="0.25">
      <c r="B26" t="s">
        <v>75</v>
      </c>
      <c r="C26" s="12" t="s">
        <v>175</v>
      </c>
      <c r="D26" s="12" t="s">
        <v>175</v>
      </c>
      <c r="E26" s="12" t="s">
        <v>175</v>
      </c>
    </row>
    <row r="27" spans="2:5" x14ac:dyDescent="0.25">
      <c r="B27" t="s">
        <v>58</v>
      </c>
      <c r="C27" s="12" t="s">
        <v>176</v>
      </c>
      <c r="D27" s="12" t="s">
        <v>176</v>
      </c>
      <c r="E27" s="12" t="s">
        <v>178</v>
      </c>
    </row>
    <row r="28" spans="2:5" x14ac:dyDescent="0.25">
      <c r="B28" t="s">
        <v>76</v>
      </c>
      <c r="C28" s="12" t="s">
        <v>176</v>
      </c>
      <c r="D28" s="12" t="s">
        <v>176</v>
      </c>
      <c r="E28" s="12" t="s">
        <v>176</v>
      </c>
    </row>
    <row r="29" spans="2:5" x14ac:dyDescent="0.25">
      <c r="B29" t="s">
        <v>77</v>
      </c>
      <c r="C29" s="12" t="s">
        <v>175</v>
      </c>
      <c r="D29" s="12" t="s">
        <v>176</v>
      </c>
      <c r="E29" s="12" t="s">
        <v>176</v>
      </c>
    </row>
    <row r="30" spans="2:5" x14ac:dyDescent="0.25">
      <c r="B30" t="s">
        <v>78</v>
      </c>
      <c r="C30" s="12" t="s">
        <v>175</v>
      </c>
      <c r="D30" s="12" t="s">
        <v>176</v>
      </c>
      <c r="E30" s="12" t="s">
        <v>176</v>
      </c>
    </row>
    <row r="32" spans="2:5" x14ac:dyDescent="0.25">
      <c r="B32" t="s">
        <v>179</v>
      </c>
    </row>
    <row r="33" spans="2:2" x14ac:dyDescent="0.25">
      <c r="B33" t="s">
        <v>180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6350-A1E4-4EBD-9F94-FCFAC9113151}">
  <dimension ref="B1:E31"/>
  <sheetViews>
    <sheetView workbookViewId="0">
      <selection activeCell="K35" sqref="K35"/>
    </sheetView>
  </sheetViews>
  <sheetFormatPr defaultRowHeight="15" x14ac:dyDescent="0.25"/>
  <cols>
    <col min="3" max="5" width="14.85546875" style="12" customWidth="1"/>
  </cols>
  <sheetData>
    <row r="1" spans="2:5" x14ac:dyDescent="0.25">
      <c r="B1" t="s">
        <v>185</v>
      </c>
    </row>
    <row r="3" spans="2:5" ht="75" x14ac:dyDescent="0.25">
      <c r="B3" s="9" t="s">
        <v>51</v>
      </c>
      <c r="C3" s="12" t="s">
        <v>182</v>
      </c>
      <c r="D3" s="12" t="s">
        <v>183</v>
      </c>
      <c r="E3" s="12" t="s">
        <v>184</v>
      </c>
    </row>
    <row r="4" spans="2:5" x14ac:dyDescent="0.25">
      <c r="B4" t="s">
        <v>61</v>
      </c>
      <c r="C4" s="58">
        <v>3192</v>
      </c>
      <c r="D4" s="58">
        <v>2617</v>
      </c>
      <c r="E4" s="12">
        <v>575</v>
      </c>
    </row>
    <row r="5" spans="2:5" x14ac:dyDescent="0.25">
      <c r="B5" t="s">
        <v>62</v>
      </c>
      <c r="C5" s="58">
        <v>4701</v>
      </c>
      <c r="D5" s="58">
        <v>4306</v>
      </c>
      <c r="E5" s="12">
        <v>395</v>
      </c>
    </row>
    <row r="6" spans="2:5" x14ac:dyDescent="0.25">
      <c r="B6" t="s">
        <v>63</v>
      </c>
      <c r="C6" s="58">
        <v>7398</v>
      </c>
      <c r="D6" s="58">
        <v>7347</v>
      </c>
      <c r="E6" s="12">
        <v>51</v>
      </c>
    </row>
    <row r="7" spans="2:5" x14ac:dyDescent="0.25">
      <c r="B7" t="s">
        <v>64</v>
      </c>
      <c r="C7" s="58">
        <v>2727</v>
      </c>
      <c r="D7" s="58">
        <v>2622</v>
      </c>
      <c r="E7" s="12">
        <v>106</v>
      </c>
    </row>
    <row r="8" spans="2:5" x14ac:dyDescent="0.25">
      <c r="B8" t="s">
        <v>52</v>
      </c>
      <c r="C8" s="58">
        <v>19745</v>
      </c>
      <c r="D8" s="58">
        <v>17944</v>
      </c>
      <c r="E8" s="58">
        <v>1801</v>
      </c>
    </row>
    <row r="9" spans="2:5" x14ac:dyDescent="0.25">
      <c r="B9" t="s">
        <v>53</v>
      </c>
      <c r="C9" s="58">
        <v>10798</v>
      </c>
      <c r="D9" s="58">
        <v>10361</v>
      </c>
      <c r="E9" s="12">
        <v>437</v>
      </c>
    </row>
    <row r="10" spans="2:5" x14ac:dyDescent="0.25">
      <c r="B10" t="s">
        <v>59</v>
      </c>
      <c r="C10" s="58">
        <v>10235</v>
      </c>
      <c r="D10" s="58">
        <v>10995</v>
      </c>
      <c r="E10" s="12" t="s">
        <v>11</v>
      </c>
    </row>
    <row r="11" spans="2:5" x14ac:dyDescent="0.25">
      <c r="B11" t="s">
        <v>65</v>
      </c>
      <c r="C11" s="58">
        <v>7096</v>
      </c>
      <c r="D11" s="58">
        <v>7326</v>
      </c>
      <c r="E11" s="12" t="s">
        <v>11</v>
      </c>
    </row>
    <row r="12" spans="2:5" x14ac:dyDescent="0.25">
      <c r="B12" t="s">
        <v>54</v>
      </c>
      <c r="C12" s="58">
        <v>13957</v>
      </c>
      <c r="D12" s="58">
        <v>11503</v>
      </c>
      <c r="E12" s="58">
        <v>2453</v>
      </c>
    </row>
    <row r="13" spans="2:5" x14ac:dyDescent="0.25">
      <c r="B13" t="s">
        <v>66</v>
      </c>
      <c r="C13" s="58">
        <v>8215</v>
      </c>
      <c r="D13" s="58">
        <v>7367</v>
      </c>
      <c r="E13" s="12">
        <v>848</v>
      </c>
    </row>
    <row r="14" spans="2:5" x14ac:dyDescent="0.25">
      <c r="B14" t="s">
        <v>67</v>
      </c>
      <c r="C14" s="58">
        <v>43951</v>
      </c>
      <c r="D14" s="58">
        <v>30377</v>
      </c>
      <c r="E14" s="58">
        <v>13574</v>
      </c>
    </row>
    <row r="15" spans="2:5" x14ac:dyDescent="0.25">
      <c r="B15" t="s">
        <v>55</v>
      </c>
      <c r="C15" s="58">
        <v>6822</v>
      </c>
      <c r="D15" s="58">
        <v>5797</v>
      </c>
      <c r="E15" s="58">
        <v>1025</v>
      </c>
    </row>
    <row r="16" spans="2:5" x14ac:dyDescent="0.25">
      <c r="B16" t="s">
        <v>68</v>
      </c>
      <c r="C16" s="58">
        <v>10829</v>
      </c>
      <c r="D16" s="58">
        <v>8222</v>
      </c>
      <c r="E16" s="58">
        <v>2607</v>
      </c>
    </row>
    <row r="17" spans="2:5" x14ac:dyDescent="0.25">
      <c r="B17" t="s">
        <v>69</v>
      </c>
      <c r="C17" s="58">
        <v>10743</v>
      </c>
      <c r="D17" s="58">
        <v>10147</v>
      </c>
      <c r="E17" s="12">
        <v>597</v>
      </c>
    </row>
    <row r="18" spans="2:5" x14ac:dyDescent="0.25">
      <c r="B18" t="s">
        <v>70</v>
      </c>
      <c r="C18" s="58">
        <v>6023</v>
      </c>
      <c r="D18" s="58">
        <v>5180</v>
      </c>
      <c r="E18" s="12">
        <v>843</v>
      </c>
    </row>
    <row r="19" spans="2:5" x14ac:dyDescent="0.25">
      <c r="B19" t="s">
        <v>56</v>
      </c>
      <c r="C19" s="58">
        <v>13528</v>
      </c>
      <c r="D19" s="58">
        <v>12499</v>
      </c>
      <c r="E19" s="58">
        <v>1029</v>
      </c>
    </row>
    <row r="20" spans="2:5" x14ac:dyDescent="0.25">
      <c r="B20" t="s">
        <v>57</v>
      </c>
      <c r="C20" s="58">
        <v>5628</v>
      </c>
      <c r="D20" s="58">
        <v>4662</v>
      </c>
      <c r="E20" s="12">
        <v>966</v>
      </c>
    </row>
    <row r="21" spans="2:5" x14ac:dyDescent="0.25">
      <c r="B21" t="s">
        <v>71</v>
      </c>
      <c r="C21" s="58">
        <v>22183</v>
      </c>
      <c r="D21" s="58">
        <v>20194</v>
      </c>
      <c r="E21" s="58">
        <v>1989</v>
      </c>
    </row>
    <row r="22" spans="2:5" x14ac:dyDescent="0.25">
      <c r="B22" t="s">
        <v>72</v>
      </c>
      <c r="C22" s="58">
        <v>35988</v>
      </c>
      <c r="D22" s="58">
        <v>30997</v>
      </c>
      <c r="E22" s="58">
        <v>4991</v>
      </c>
    </row>
    <row r="23" spans="2:5" x14ac:dyDescent="0.25">
      <c r="B23" t="s">
        <v>73</v>
      </c>
      <c r="C23" s="58">
        <v>6199</v>
      </c>
      <c r="D23" s="58">
        <v>5039</v>
      </c>
      <c r="E23" s="58">
        <v>1160</v>
      </c>
    </row>
    <row r="24" spans="2:5" x14ac:dyDescent="0.25">
      <c r="B24" t="s">
        <v>74</v>
      </c>
      <c r="C24" s="58">
        <v>3711</v>
      </c>
      <c r="D24" s="58">
        <v>3750</v>
      </c>
      <c r="E24" s="12" t="s">
        <v>11</v>
      </c>
    </row>
    <row r="25" spans="2:5" x14ac:dyDescent="0.25">
      <c r="B25" t="s">
        <v>60</v>
      </c>
      <c r="C25" s="58">
        <v>2080</v>
      </c>
      <c r="D25" s="58">
        <v>1939</v>
      </c>
      <c r="E25" s="12">
        <v>141</v>
      </c>
    </row>
    <row r="26" spans="2:5" x14ac:dyDescent="0.25">
      <c r="B26" t="s">
        <v>75</v>
      </c>
      <c r="C26" s="58">
        <v>26032</v>
      </c>
      <c r="D26" s="58">
        <v>21020</v>
      </c>
      <c r="E26" s="58">
        <v>5011</v>
      </c>
    </row>
    <row r="27" spans="2:5" x14ac:dyDescent="0.25">
      <c r="B27" t="s">
        <v>58</v>
      </c>
      <c r="C27" s="58">
        <v>13427</v>
      </c>
      <c r="D27" s="58">
        <v>12237</v>
      </c>
      <c r="E27" s="58">
        <v>1190</v>
      </c>
    </row>
    <row r="28" spans="2:5" x14ac:dyDescent="0.25">
      <c r="B28" t="s">
        <v>76</v>
      </c>
      <c r="C28" s="58">
        <v>4306</v>
      </c>
      <c r="D28" s="58">
        <v>3937</v>
      </c>
      <c r="E28" s="12">
        <v>369</v>
      </c>
    </row>
    <row r="29" spans="2:5" x14ac:dyDescent="0.25">
      <c r="B29" t="s">
        <v>77</v>
      </c>
      <c r="C29" s="58">
        <v>82686</v>
      </c>
      <c r="D29" s="58">
        <v>82352</v>
      </c>
      <c r="E29" s="12">
        <v>334</v>
      </c>
    </row>
    <row r="30" spans="2:5" x14ac:dyDescent="0.25">
      <c r="B30" t="s">
        <v>78</v>
      </c>
      <c r="C30" s="58">
        <v>5696</v>
      </c>
      <c r="D30" s="58">
        <v>3883</v>
      </c>
      <c r="E30" s="58">
        <v>1813</v>
      </c>
    </row>
    <row r="31" spans="2:5" x14ac:dyDescent="0.25">
      <c r="B31" t="s">
        <v>161</v>
      </c>
      <c r="C31" s="58">
        <v>387896</v>
      </c>
      <c r="D31" s="58">
        <v>344620</v>
      </c>
      <c r="E31" s="58">
        <v>43276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2F07-F9F2-4712-B588-E55D7A8FD2EF}">
  <dimension ref="B1:I31"/>
  <sheetViews>
    <sheetView workbookViewId="0">
      <selection activeCell="D8" sqref="D8"/>
    </sheetView>
  </sheetViews>
  <sheetFormatPr defaultRowHeight="15" x14ac:dyDescent="0.25"/>
  <cols>
    <col min="3" max="5" width="25.28515625" bestFit="1" customWidth="1"/>
    <col min="6" max="6" width="26.42578125" bestFit="1" customWidth="1"/>
    <col min="7" max="7" width="12" bestFit="1" customWidth="1"/>
    <col min="9" max="9" width="9.5703125" bestFit="1" customWidth="1"/>
  </cols>
  <sheetData>
    <row r="1" spans="2:9" x14ac:dyDescent="0.25">
      <c r="B1" t="s">
        <v>187</v>
      </c>
    </row>
    <row r="3" spans="2:9" x14ac:dyDescent="0.25">
      <c r="B3" t="s">
        <v>51</v>
      </c>
      <c r="C3">
        <v>2015</v>
      </c>
      <c r="D3">
        <v>2016</v>
      </c>
      <c r="E3">
        <v>2017</v>
      </c>
      <c r="F3">
        <v>2018</v>
      </c>
      <c r="G3" t="s">
        <v>186</v>
      </c>
    </row>
    <row r="4" spans="2:9" x14ac:dyDescent="0.25">
      <c r="B4" t="s">
        <v>61</v>
      </c>
      <c r="C4" s="21">
        <v>236984869950</v>
      </c>
      <c r="D4" s="21">
        <v>287574402000.00006</v>
      </c>
      <c r="E4" s="21">
        <v>408925362769.99994</v>
      </c>
      <c r="F4" s="21">
        <v>464639288920.00006</v>
      </c>
      <c r="G4" s="2">
        <v>0.13624473124533587</v>
      </c>
    </row>
    <row r="5" spans="2:9" x14ac:dyDescent="0.25">
      <c r="B5" t="s">
        <v>62</v>
      </c>
      <c r="C5" s="21">
        <v>1238105865900</v>
      </c>
      <c r="D5" s="21">
        <v>1140069634660.0002</v>
      </c>
      <c r="E5" s="21">
        <v>1285242900490</v>
      </c>
      <c r="F5" s="21">
        <v>1347444020020</v>
      </c>
      <c r="G5" s="2">
        <v>4.8396392235495522E-2</v>
      </c>
      <c r="I5" s="21"/>
    </row>
    <row r="6" spans="2:9" x14ac:dyDescent="0.25">
      <c r="B6" t="s">
        <v>63</v>
      </c>
      <c r="C6" s="21">
        <v>988620807950</v>
      </c>
      <c r="D6" s="21">
        <v>998819471110</v>
      </c>
      <c r="E6" s="21">
        <v>1154487122679.9998</v>
      </c>
      <c r="F6" s="21">
        <v>1252987230830</v>
      </c>
      <c r="G6" s="2">
        <v>8.5319364949991261E-2</v>
      </c>
    </row>
    <row r="7" spans="2:9" x14ac:dyDescent="0.25">
      <c r="B7" t="s">
        <v>64</v>
      </c>
      <c r="C7" s="21">
        <v>12834647030.000002</v>
      </c>
      <c r="D7" s="21">
        <v>34385234290.000008</v>
      </c>
      <c r="E7" s="21">
        <v>13637164270.00001</v>
      </c>
      <c r="F7" s="21">
        <v>824325680.00002205</v>
      </c>
      <c r="G7" s="2">
        <v>-0.93955299916615131</v>
      </c>
    </row>
    <row r="8" spans="2:9" x14ac:dyDescent="0.25">
      <c r="B8" t="s">
        <v>52</v>
      </c>
      <c r="C8" s="21">
        <v>2340521881460.0005</v>
      </c>
      <c r="D8" s="21">
        <v>2536860333809.9995</v>
      </c>
      <c r="E8" s="21">
        <v>3223937050303.3799</v>
      </c>
      <c r="F8" s="21">
        <v>3656517674289.999</v>
      </c>
      <c r="G8" s="2">
        <v>0.13417775137573229</v>
      </c>
    </row>
    <row r="9" spans="2:9" x14ac:dyDescent="0.25">
      <c r="B9" t="s">
        <v>53</v>
      </c>
      <c r="C9" s="21">
        <v>1369191178220</v>
      </c>
      <c r="D9" s="21">
        <v>1448957897520.0002</v>
      </c>
      <c r="E9" s="21">
        <v>1576494287889.9998</v>
      </c>
      <c r="F9" s="21">
        <v>1463653642180</v>
      </c>
      <c r="G9" s="2">
        <v>-7.1576945490254285E-2</v>
      </c>
    </row>
    <row r="10" spans="2:9" x14ac:dyDescent="0.25">
      <c r="B10" t="s">
        <v>59</v>
      </c>
      <c r="C10" s="21">
        <v>1328661637859.9998</v>
      </c>
      <c r="D10" s="21">
        <v>1211598543220.0002</v>
      </c>
      <c r="E10" s="21">
        <v>564002577269.99951</v>
      </c>
      <c r="F10" s="21">
        <v>232937134979.99954</v>
      </c>
      <c r="G10" s="2">
        <v>-0.58699278271473609</v>
      </c>
    </row>
    <row r="11" spans="2:9" x14ac:dyDescent="0.25">
      <c r="B11" t="s">
        <v>65</v>
      </c>
      <c r="C11" s="21">
        <v>1602558257469.9998</v>
      </c>
      <c r="D11" s="21">
        <v>1802430694520</v>
      </c>
      <c r="E11" s="21">
        <v>1993894905380</v>
      </c>
      <c r="F11" s="21">
        <v>2283804169570.0005</v>
      </c>
      <c r="G11" s="2">
        <v>0.14539846779675125</v>
      </c>
    </row>
    <row r="12" spans="2:9" x14ac:dyDescent="0.25">
      <c r="B12" t="s">
        <v>54</v>
      </c>
      <c r="C12" s="21">
        <v>1994988898140</v>
      </c>
      <c r="D12" s="21">
        <v>2220464874889.9995</v>
      </c>
      <c r="E12" s="21">
        <v>2613113368430</v>
      </c>
      <c r="F12" s="21">
        <v>2622551528970.0005</v>
      </c>
      <c r="G12" s="2">
        <v>3.6118450328357365E-3</v>
      </c>
    </row>
    <row r="13" spans="2:9" x14ac:dyDescent="0.25">
      <c r="B13" t="s">
        <v>66</v>
      </c>
      <c r="C13" s="21">
        <v>686656856580.00012</v>
      </c>
      <c r="D13" s="21">
        <v>763457908309.99976</v>
      </c>
      <c r="E13" s="21">
        <v>1137082982729.9998</v>
      </c>
      <c r="F13" s="21">
        <v>1217710904979.9998</v>
      </c>
      <c r="G13" s="2">
        <v>7.0907685256551778E-2</v>
      </c>
    </row>
    <row r="14" spans="2:9" x14ac:dyDescent="0.25">
      <c r="B14" t="s">
        <v>67</v>
      </c>
      <c r="C14" s="21">
        <v>11927461106230.004</v>
      </c>
      <c r="D14" s="21">
        <v>13401811721150.002</v>
      </c>
      <c r="E14" s="21">
        <v>15321642935330.002</v>
      </c>
      <c r="F14" s="21">
        <v>17363294157279.998</v>
      </c>
      <c r="G14" s="2">
        <v>0.13325276085387516</v>
      </c>
    </row>
    <row r="15" spans="2:9" x14ac:dyDescent="0.25">
      <c r="B15" t="s">
        <v>55</v>
      </c>
      <c r="C15" s="21">
        <v>1150973180890.0002</v>
      </c>
      <c r="D15" s="21">
        <v>1135716367699.9998</v>
      </c>
      <c r="E15" s="21">
        <v>1658239915620</v>
      </c>
      <c r="F15" s="21">
        <v>897181600049.99976</v>
      </c>
      <c r="G15" s="2">
        <v>-0.45895549154324145</v>
      </c>
    </row>
    <row r="16" spans="2:9" x14ac:dyDescent="0.25">
      <c r="B16" t="s">
        <v>68</v>
      </c>
      <c r="C16" s="21">
        <v>693631416279.99976</v>
      </c>
      <c r="D16" s="21">
        <v>1104920518989.9995</v>
      </c>
      <c r="E16" s="21">
        <v>1395854014750.0005</v>
      </c>
      <c r="F16" s="21">
        <v>1901391427559.9995</v>
      </c>
      <c r="G16" s="2">
        <v>0.36217069082295228</v>
      </c>
    </row>
    <row r="17" spans="2:7" x14ac:dyDescent="0.25">
      <c r="B17" t="s">
        <v>69</v>
      </c>
      <c r="C17" s="21">
        <v>2078110613919.9995</v>
      </c>
      <c r="D17" s="21">
        <v>2227588323510.0005</v>
      </c>
      <c r="E17" s="21">
        <v>1423778343680</v>
      </c>
      <c r="F17" s="21">
        <v>1265901456109.9998</v>
      </c>
      <c r="G17" s="2">
        <v>-0.11088586104065912</v>
      </c>
    </row>
    <row r="18" spans="2:7" x14ac:dyDescent="0.25">
      <c r="B18" t="s">
        <v>70</v>
      </c>
      <c r="C18" s="21">
        <v>1029145645210</v>
      </c>
      <c r="D18" s="21">
        <v>1135033896530.0002</v>
      </c>
      <c r="E18" s="21">
        <v>1302736164480</v>
      </c>
      <c r="F18" s="21">
        <v>1418304511529.9998</v>
      </c>
      <c r="G18" s="2">
        <v>8.8712012609345248E-2</v>
      </c>
    </row>
    <row r="19" spans="2:7" x14ac:dyDescent="0.25">
      <c r="B19" t="s">
        <v>56</v>
      </c>
      <c r="C19" s="21">
        <v>1823421884100.0005</v>
      </c>
      <c r="D19" s="21">
        <v>2132308524339.9988</v>
      </c>
      <c r="E19" s="21">
        <v>2562636648640.0005</v>
      </c>
      <c r="F19" s="21">
        <v>2650043263620</v>
      </c>
      <c r="G19" s="2">
        <v>3.4108079671141267E-2</v>
      </c>
    </row>
    <row r="20" spans="2:7" x14ac:dyDescent="0.25">
      <c r="B20" t="s">
        <v>57</v>
      </c>
      <c r="C20" s="21">
        <v>556716479760.00024</v>
      </c>
      <c r="D20" s="21">
        <v>573358932239.99988</v>
      </c>
      <c r="E20" s="21">
        <v>456913174299.99982</v>
      </c>
      <c r="F20" s="21">
        <v>1405951138550.0002</v>
      </c>
      <c r="G20" s="2">
        <v>2.0770641286584608</v>
      </c>
    </row>
    <row r="21" spans="2:7" x14ac:dyDescent="0.25">
      <c r="B21" t="s">
        <v>71</v>
      </c>
      <c r="C21" s="21">
        <v>2374922102770.0005</v>
      </c>
      <c r="D21" s="21">
        <v>2299451209159.999</v>
      </c>
      <c r="E21" s="21">
        <v>4449742860240</v>
      </c>
      <c r="F21" s="21">
        <v>4915447035249.999</v>
      </c>
      <c r="G21" s="2">
        <v>0.10465867121698813</v>
      </c>
    </row>
    <row r="22" spans="2:7" x14ac:dyDescent="0.25">
      <c r="B22" t="s">
        <v>72</v>
      </c>
      <c r="C22" s="21">
        <v>8679215540990</v>
      </c>
      <c r="D22" s="21">
        <v>10821078059860</v>
      </c>
      <c r="E22" s="21">
        <v>13063003404010.002</v>
      </c>
      <c r="F22" s="21">
        <v>12312846024430</v>
      </c>
      <c r="G22" s="2">
        <v>-5.742610304684781E-2</v>
      </c>
    </row>
    <row r="23" spans="2:7" x14ac:dyDescent="0.25">
      <c r="B23" t="s">
        <v>73</v>
      </c>
      <c r="C23" s="21">
        <v>1257155557370</v>
      </c>
      <c r="D23" s="21">
        <v>1398055414250</v>
      </c>
      <c r="E23" s="21">
        <v>1502364370390</v>
      </c>
      <c r="F23" s="21">
        <v>2295499050150.0005</v>
      </c>
      <c r="G23" s="2">
        <v>0.52792431409572771</v>
      </c>
    </row>
    <row r="24" spans="2:7" x14ac:dyDescent="0.25">
      <c r="B24" t="s">
        <v>74</v>
      </c>
      <c r="C24" s="21">
        <v>8797146190.0001163</v>
      </c>
      <c r="D24" s="21">
        <v>8201881209.9999781</v>
      </c>
      <c r="E24" s="21">
        <v>8191703889.9999857</v>
      </c>
      <c r="F24" s="21">
        <v>6770765759.9999905</v>
      </c>
      <c r="G24" s="2">
        <v>-0.17346063152192359</v>
      </c>
    </row>
    <row r="25" spans="2:7" x14ac:dyDescent="0.25">
      <c r="B25" t="s">
        <v>60</v>
      </c>
      <c r="C25" s="21">
        <v>2704932329.9999981</v>
      </c>
      <c r="D25" s="21">
        <v>26774235650.000004</v>
      </c>
      <c r="E25" s="21">
        <v>5269161329.9999981</v>
      </c>
      <c r="F25" s="21">
        <v>5302415430</v>
      </c>
      <c r="G25" s="2">
        <v>6.3110802492740703E-3</v>
      </c>
    </row>
    <row r="26" spans="2:7" x14ac:dyDescent="0.25">
      <c r="B26" t="s">
        <v>75</v>
      </c>
      <c r="C26" s="21">
        <v>8703297168700.0029</v>
      </c>
      <c r="D26" s="21">
        <v>9748632555110</v>
      </c>
      <c r="E26" s="21">
        <v>10699112133640.002</v>
      </c>
      <c r="F26" s="21">
        <v>11089535639750</v>
      </c>
      <c r="G26" s="2">
        <v>3.6491206114424468E-2</v>
      </c>
    </row>
    <row r="27" spans="2:7" x14ac:dyDescent="0.25">
      <c r="B27" t="s">
        <v>58</v>
      </c>
      <c r="C27" s="21">
        <v>3246574702770.0005</v>
      </c>
      <c r="D27" s="21">
        <v>3070130574329.999</v>
      </c>
      <c r="E27" s="21">
        <v>3665120492390.0005</v>
      </c>
      <c r="F27" s="21">
        <v>3820841513710</v>
      </c>
      <c r="G27" s="2">
        <v>4.2487285654954077E-2</v>
      </c>
    </row>
    <row r="28" spans="2:7" x14ac:dyDescent="0.25">
      <c r="B28" t="s">
        <v>76</v>
      </c>
      <c r="C28" s="21">
        <v>871156492540</v>
      </c>
      <c r="D28" s="21">
        <v>896840652720</v>
      </c>
      <c r="E28" s="21">
        <v>946419739250</v>
      </c>
      <c r="F28" s="21">
        <v>762929598170.00037</v>
      </c>
      <c r="G28" s="2">
        <v>-0.19387818477392316</v>
      </c>
    </row>
    <row r="29" spans="2:7" x14ac:dyDescent="0.25">
      <c r="B29" t="s">
        <v>77</v>
      </c>
      <c r="C29" s="21">
        <v>17876595280910</v>
      </c>
      <c r="D29" s="21">
        <v>19796647172739.996</v>
      </c>
      <c r="E29" s="21">
        <v>21339696112800.004</v>
      </c>
      <c r="F29" s="21">
        <v>24080995190310.004</v>
      </c>
      <c r="G29" s="2">
        <v>0.12846008036008105</v>
      </c>
    </row>
    <row r="30" spans="2:7" x14ac:dyDescent="0.25">
      <c r="B30" t="s">
        <v>78</v>
      </c>
      <c r="C30" s="21">
        <v>0</v>
      </c>
      <c r="D30" s="21">
        <v>35692459.999918938</v>
      </c>
      <c r="E30" s="21">
        <v>214473216679.99994</v>
      </c>
      <c r="F30" s="21">
        <v>548740343299.99982</v>
      </c>
      <c r="G30" s="2">
        <v>1.5585495093251471</v>
      </c>
    </row>
    <row r="31" spans="2:7" x14ac:dyDescent="0.25">
      <c r="B31" t="s">
        <v>161</v>
      </c>
      <c r="C31" s="21">
        <v>74079004151520</v>
      </c>
      <c r="D31" s="21">
        <v>82221204726280</v>
      </c>
      <c r="E31" s="21">
        <v>93986012113633.375</v>
      </c>
      <c r="F31" s="21">
        <v>101284045051380</v>
      </c>
      <c r="G31" s="2">
        <v>0.14308726594944976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3A75-5561-4DF2-8987-63B4D450E8C5}">
  <dimension ref="B1:G32"/>
  <sheetViews>
    <sheetView topLeftCell="A13" workbookViewId="0">
      <selection activeCell="B1" sqref="B1"/>
    </sheetView>
  </sheetViews>
  <sheetFormatPr defaultRowHeight="15" x14ac:dyDescent="0.25"/>
  <cols>
    <col min="3" max="7" width="28.85546875" style="12" customWidth="1"/>
  </cols>
  <sheetData>
    <row r="1" spans="2:7" x14ac:dyDescent="0.25">
      <c r="B1" t="s">
        <v>203</v>
      </c>
    </row>
    <row r="3" spans="2:7" ht="45" x14ac:dyDescent="0.25">
      <c r="B3" s="59" t="s">
        <v>51</v>
      </c>
      <c r="C3" s="12" t="s">
        <v>188</v>
      </c>
      <c r="D3" s="12" t="s">
        <v>189</v>
      </c>
      <c r="E3" s="60" t="s">
        <v>190</v>
      </c>
      <c r="F3" s="60"/>
      <c r="G3" s="60"/>
    </row>
    <row r="4" spans="2:7" ht="60" x14ac:dyDescent="0.25">
      <c r="B4" s="59"/>
      <c r="C4" s="12" t="s">
        <v>191</v>
      </c>
      <c r="D4" s="12" t="s">
        <v>192</v>
      </c>
      <c r="E4" s="12" t="s">
        <v>193</v>
      </c>
      <c r="F4" s="12" t="s">
        <v>194</v>
      </c>
      <c r="G4" s="12" t="s">
        <v>195</v>
      </c>
    </row>
    <row r="5" spans="2:7" x14ac:dyDescent="0.25">
      <c r="B5" s="7" t="s">
        <v>61</v>
      </c>
      <c r="C5" s="14">
        <v>464639288.92000008</v>
      </c>
      <c r="D5" s="14">
        <v>2992714.88</v>
      </c>
      <c r="E5" s="14">
        <v>263478083.14999989</v>
      </c>
      <c r="F5" s="14">
        <v>134249419.13999999</v>
      </c>
      <c r="G5" s="14">
        <v>397727502.28999984</v>
      </c>
    </row>
    <row r="6" spans="2:7" x14ac:dyDescent="0.25">
      <c r="B6" s="7" t="s">
        <v>62</v>
      </c>
      <c r="C6" s="14">
        <v>1347444020.02</v>
      </c>
      <c r="D6" s="14">
        <v>1273217866.1300001</v>
      </c>
      <c r="E6" s="14">
        <v>667806905.58000016</v>
      </c>
      <c r="F6" s="14">
        <v>447121338.44000012</v>
      </c>
      <c r="G6" s="14">
        <v>1114928244.0200002</v>
      </c>
    </row>
    <row r="7" spans="2:7" x14ac:dyDescent="0.25">
      <c r="B7" s="7" t="s">
        <v>63</v>
      </c>
      <c r="C7" s="14">
        <v>1252987230.8299999</v>
      </c>
      <c r="D7" s="14">
        <v>1139558060.95</v>
      </c>
      <c r="E7" s="14">
        <v>556146990.93000007</v>
      </c>
      <c r="F7" s="14">
        <v>130174292.89999999</v>
      </c>
      <c r="G7" s="14">
        <v>686321283.83000004</v>
      </c>
    </row>
    <row r="8" spans="2:7" x14ac:dyDescent="0.25">
      <c r="B8" s="7" t="s">
        <v>64</v>
      </c>
      <c r="C8" s="14">
        <v>824325.68000002205</v>
      </c>
      <c r="D8" s="14">
        <v>-547124840.78999996</v>
      </c>
      <c r="E8" s="14">
        <v>-386528745.74999988</v>
      </c>
      <c r="F8" s="14">
        <v>10282424.110000001</v>
      </c>
      <c r="G8" s="14">
        <v>-376246321.63999987</v>
      </c>
    </row>
    <row r="9" spans="2:7" x14ac:dyDescent="0.25">
      <c r="B9" s="7" t="s">
        <v>52</v>
      </c>
      <c r="C9" s="14">
        <v>3656517674.289999</v>
      </c>
      <c r="D9" s="14">
        <v>3255299048.0500002</v>
      </c>
      <c r="E9" s="14">
        <v>2399312027.6000009</v>
      </c>
      <c r="F9" s="14">
        <v>853413638.04999995</v>
      </c>
      <c r="G9" s="14">
        <v>3252725665.6500006</v>
      </c>
    </row>
    <row r="10" spans="2:7" x14ac:dyDescent="0.25">
      <c r="B10" s="7" t="s">
        <v>53</v>
      </c>
      <c r="C10" s="14">
        <v>1463653642.1800001</v>
      </c>
      <c r="D10" s="14">
        <v>1554866196.26</v>
      </c>
      <c r="E10" s="14">
        <v>1025311443.63</v>
      </c>
      <c r="F10" s="14">
        <v>214839999.26999998</v>
      </c>
      <c r="G10" s="14">
        <v>1240151442.9000001</v>
      </c>
    </row>
    <row r="11" spans="2:7" x14ac:dyDescent="0.25">
      <c r="B11" s="7" t="s">
        <v>59</v>
      </c>
      <c r="C11" s="14">
        <v>232937134.97999954</v>
      </c>
      <c r="D11" s="14">
        <v>631105484.96000004</v>
      </c>
      <c r="E11" s="14">
        <v>1880199095.9300001</v>
      </c>
      <c r="F11" s="14">
        <v>-0.14000000000000001</v>
      </c>
      <c r="G11" s="14">
        <v>1880199095.79</v>
      </c>
    </row>
    <row r="12" spans="2:7" x14ac:dyDescent="0.25">
      <c r="B12" s="7" t="s">
        <v>65</v>
      </c>
      <c r="C12" s="14">
        <v>2283804169.5700006</v>
      </c>
      <c r="D12" s="14">
        <v>2129996065.4100001</v>
      </c>
      <c r="E12" s="14">
        <v>1143796461.6899998</v>
      </c>
      <c r="F12" s="14">
        <v>430690067.92000002</v>
      </c>
      <c r="G12" s="14">
        <v>1574486529.6099999</v>
      </c>
    </row>
    <row r="13" spans="2:7" x14ac:dyDescent="0.25">
      <c r="B13" s="7" t="s">
        <v>54</v>
      </c>
      <c r="C13" s="14">
        <v>2622551528.9700003</v>
      </c>
      <c r="D13" s="14">
        <v>2408755033.3200002</v>
      </c>
      <c r="E13" s="14">
        <v>2110908430.6099989</v>
      </c>
      <c r="F13" s="14">
        <v>446327362.51000023</v>
      </c>
      <c r="G13" s="14">
        <v>2557235793.1199989</v>
      </c>
    </row>
    <row r="14" spans="2:7" x14ac:dyDescent="0.25">
      <c r="B14" s="7" t="s">
        <v>66</v>
      </c>
      <c r="C14" s="14">
        <v>1217710904.9799998</v>
      </c>
      <c r="D14" s="14">
        <v>561424152.16999996</v>
      </c>
      <c r="E14" s="14">
        <v>774864508.26999974</v>
      </c>
      <c r="F14" s="14">
        <v>235911122.09999999</v>
      </c>
      <c r="G14" s="14">
        <v>1010775630.3699998</v>
      </c>
    </row>
    <row r="15" spans="2:7" x14ac:dyDescent="0.25">
      <c r="B15" s="7" t="s">
        <v>67</v>
      </c>
      <c r="C15" s="14">
        <v>17363294157.279999</v>
      </c>
      <c r="D15" s="14">
        <v>17289813336.75</v>
      </c>
      <c r="E15" s="14">
        <v>8670802884.7199993</v>
      </c>
      <c r="F15" s="14">
        <v>5230784467.75</v>
      </c>
      <c r="G15" s="14">
        <v>13901587352.469999</v>
      </c>
    </row>
    <row r="16" spans="2:7" x14ac:dyDescent="0.25">
      <c r="B16" s="7" t="s">
        <v>55</v>
      </c>
      <c r="C16" s="14">
        <v>897181600.04999971</v>
      </c>
      <c r="D16" s="14">
        <v>883920819.66999996</v>
      </c>
      <c r="E16" s="14">
        <v>1103319094.6700001</v>
      </c>
      <c r="F16" s="14">
        <v>216268815.19999999</v>
      </c>
      <c r="G16" s="14">
        <v>1319587909.8700001</v>
      </c>
    </row>
    <row r="17" spans="2:7" x14ac:dyDescent="0.25">
      <c r="B17" s="7" t="s">
        <v>68</v>
      </c>
      <c r="C17" s="14">
        <v>1901391427.5599995</v>
      </c>
      <c r="D17" s="14">
        <v>1019477908.9400001</v>
      </c>
      <c r="E17" s="14">
        <v>1221799978.71</v>
      </c>
      <c r="F17" s="14">
        <v>240236389.34</v>
      </c>
      <c r="G17" s="14">
        <v>1462036368.05</v>
      </c>
    </row>
    <row r="18" spans="2:7" x14ac:dyDescent="0.25">
      <c r="B18" s="7" t="s">
        <v>69</v>
      </c>
      <c r="C18" s="14">
        <v>1265901456.1099997</v>
      </c>
      <c r="D18" s="14">
        <v>1439807071.1900001</v>
      </c>
      <c r="E18" s="14">
        <v>25499191.46999979</v>
      </c>
      <c r="F18" s="14">
        <v>665854917.11000001</v>
      </c>
      <c r="G18" s="14">
        <v>691354108.5799998</v>
      </c>
    </row>
    <row r="19" spans="2:7" x14ac:dyDescent="0.25">
      <c r="B19" s="7" t="s">
        <v>70</v>
      </c>
      <c r="C19" s="14">
        <v>1418304511.5299997</v>
      </c>
      <c r="D19" s="14">
        <v>1395433879.8499999</v>
      </c>
      <c r="E19" s="14">
        <v>1075840847.51</v>
      </c>
      <c r="F19" s="14">
        <v>236822312.85999998</v>
      </c>
      <c r="G19" s="14">
        <v>1312663160.3699999</v>
      </c>
    </row>
    <row r="20" spans="2:7" x14ac:dyDescent="0.25">
      <c r="B20" s="7" t="s">
        <v>56</v>
      </c>
      <c r="C20" s="14">
        <v>2650043263.6199999</v>
      </c>
      <c r="D20" s="14">
        <v>2602445952.1900001</v>
      </c>
      <c r="E20" s="14">
        <v>1785950277.3</v>
      </c>
      <c r="F20" s="14">
        <v>906679640.07000017</v>
      </c>
      <c r="G20" s="14">
        <v>2692629917.3699999</v>
      </c>
    </row>
    <row r="21" spans="2:7" x14ac:dyDescent="0.25">
      <c r="B21" s="7" t="s">
        <v>57</v>
      </c>
      <c r="C21" s="14">
        <v>1405951138.5500002</v>
      </c>
      <c r="D21" s="14">
        <v>606943284.88999999</v>
      </c>
      <c r="E21" s="14">
        <v>693834513.68000019</v>
      </c>
      <c r="F21" s="14">
        <v>209510130.67999998</v>
      </c>
      <c r="G21" s="14">
        <v>903344644.36000013</v>
      </c>
    </row>
    <row r="22" spans="2:7" x14ac:dyDescent="0.25">
      <c r="B22" s="7" t="s">
        <v>71</v>
      </c>
      <c r="C22" s="14">
        <v>4915447035.249999</v>
      </c>
      <c r="D22" s="14">
        <v>4541994490.5299997</v>
      </c>
      <c r="E22" s="14">
        <v>4049543721.1709995</v>
      </c>
      <c r="F22" s="14">
        <v>1337776688.7030001</v>
      </c>
      <c r="G22" s="14">
        <v>5387320409.8739996</v>
      </c>
    </row>
    <row r="23" spans="2:7" x14ac:dyDescent="0.25">
      <c r="B23" s="7" t="s">
        <v>72</v>
      </c>
      <c r="C23" s="14">
        <v>12312846024.43</v>
      </c>
      <c r="D23" s="14">
        <v>2212324275</v>
      </c>
      <c r="E23" s="14">
        <v>-1996152097.4899971</v>
      </c>
      <c r="F23" s="14">
        <v>3694537412.7799988</v>
      </c>
      <c r="G23" s="14">
        <v>1698385315.2900016</v>
      </c>
    </row>
    <row r="24" spans="2:7" x14ac:dyDescent="0.25">
      <c r="B24" s="7" t="s">
        <v>73</v>
      </c>
      <c r="C24" s="14">
        <v>2295499050.1500006</v>
      </c>
      <c r="D24" s="14" t="s">
        <v>196</v>
      </c>
      <c r="E24" s="14">
        <v>790213245.2987504</v>
      </c>
      <c r="F24" s="14">
        <v>100549517.72125</v>
      </c>
      <c r="G24" s="14">
        <v>890762763.02000046</v>
      </c>
    </row>
    <row r="25" spans="2:7" x14ac:dyDescent="0.25">
      <c r="B25" s="7" t="s">
        <v>74</v>
      </c>
      <c r="C25" s="14">
        <v>6770765.7599999905</v>
      </c>
      <c r="D25" s="14">
        <v>-13711958.16</v>
      </c>
      <c r="E25" s="14">
        <v>-225286845.2700001</v>
      </c>
      <c r="F25" s="14">
        <v>51080429.239999972</v>
      </c>
      <c r="G25" s="14">
        <v>-174206416.03000012</v>
      </c>
    </row>
    <row r="26" spans="2:7" x14ac:dyDescent="0.25">
      <c r="B26" s="7" t="s">
        <v>60</v>
      </c>
      <c r="C26" s="14">
        <v>5302415.43</v>
      </c>
      <c r="D26" s="14">
        <v>-161867595.88999999</v>
      </c>
      <c r="E26" s="14">
        <v>-85488519.019999981</v>
      </c>
      <c r="F26" s="14">
        <v>-7878561.2699999996</v>
      </c>
      <c r="G26" s="14">
        <v>-93367080.289999977</v>
      </c>
    </row>
    <row r="27" spans="2:7" x14ac:dyDescent="0.25">
      <c r="B27" s="7" t="s">
        <v>75</v>
      </c>
      <c r="C27" s="14">
        <v>11089535639.75</v>
      </c>
      <c r="D27" s="14">
        <v>11645680295.09</v>
      </c>
      <c r="E27" s="14">
        <v>8912269821.2000008</v>
      </c>
      <c r="F27" s="14">
        <v>3439175428.9699998</v>
      </c>
      <c r="G27" s="14">
        <v>12351445250.17</v>
      </c>
    </row>
    <row r="28" spans="2:7" x14ac:dyDescent="0.25">
      <c r="B28" s="7" t="s">
        <v>58</v>
      </c>
      <c r="C28" s="14">
        <v>3820841513.71</v>
      </c>
      <c r="D28" s="14">
        <v>3797827140.2399998</v>
      </c>
      <c r="E28" s="14">
        <v>3032751762.2599988</v>
      </c>
      <c r="F28" s="14">
        <v>927486863.42999971</v>
      </c>
      <c r="G28" s="14">
        <v>3960238625.6899986</v>
      </c>
    </row>
    <row r="29" spans="2:7" x14ac:dyDescent="0.25">
      <c r="B29" s="7" t="s">
        <v>76</v>
      </c>
      <c r="C29" s="14">
        <v>762929598.17000031</v>
      </c>
      <c r="D29" s="14">
        <v>842635908.84000003</v>
      </c>
      <c r="E29" s="14">
        <v>825989396.71000028</v>
      </c>
      <c r="F29" s="14">
        <v>199914309.34999999</v>
      </c>
      <c r="G29" s="14">
        <v>1025903706.0600003</v>
      </c>
    </row>
    <row r="30" spans="2:7" x14ac:dyDescent="0.25">
      <c r="B30" s="7" t="s">
        <v>77</v>
      </c>
      <c r="C30" s="14">
        <v>24080995190.310005</v>
      </c>
      <c r="D30" s="14">
        <v>19755406639.68</v>
      </c>
      <c r="E30" s="14">
        <v>12944485866.549999</v>
      </c>
      <c r="F30" s="14">
        <v>6810972622.3199997</v>
      </c>
      <c r="G30" s="14">
        <v>19755458488.869999</v>
      </c>
    </row>
    <row r="31" spans="2:7" x14ac:dyDescent="0.25">
      <c r="B31" s="7" t="s">
        <v>78</v>
      </c>
      <c r="C31" s="14">
        <v>548740343.29999983</v>
      </c>
      <c r="D31" s="14">
        <v>534925772.02999997</v>
      </c>
      <c r="E31" s="14">
        <v>217051473.0800001</v>
      </c>
      <c r="F31" s="14">
        <v>278635954.44749987</v>
      </c>
      <c r="G31" s="14">
        <v>495687427.52749997</v>
      </c>
    </row>
    <row r="32" spans="2:7" x14ac:dyDescent="0.25">
      <c r="B32" s="7" t="s">
        <v>131</v>
      </c>
      <c r="C32" s="14">
        <v>101284045051.38</v>
      </c>
      <c r="D32" s="14">
        <v>80803147002.179993</v>
      </c>
      <c r="E32" s="14">
        <v>53477719814.189758</v>
      </c>
      <c r="F32" s="14">
        <v>27441417003.001747</v>
      </c>
      <c r="G32" s="14">
        <v>80919136817.191483</v>
      </c>
    </row>
  </sheetData>
  <mergeCells count="2">
    <mergeCell ref="B3:B4"/>
    <mergeCell ref="E3:G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F95B-C47A-458B-97D6-0FBDACAECEDB}">
  <dimension ref="B1:E30"/>
  <sheetViews>
    <sheetView topLeftCell="A7" workbookViewId="0">
      <selection activeCell="E11" sqref="E11"/>
    </sheetView>
  </sheetViews>
  <sheetFormatPr defaultRowHeight="15" x14ac:dyDescent="0.25"/>
  <cols>
    <col min="2" max="2" width="9.140625" style="11"/>
    <col min="3" max="5" width="14.85546875" style="11" customWidth="1"/>
  </cols>
  <sheetData>
    <row r="1" spans="2:5" x14ac:dyDescent="0.25">
      <c r="B1" s="57" t="s">
        <v>204</v>
      </c>
    </row>
    <row r="3" spans="2:5" ht="45" x14ac:dyDescent="0.25">
      <c r="B3" s="11" t="s">
        <v>51</v>
      </c>
      <c r="C3" s="12" t="s">
        <v>201</v>
      </c>
      <c r="D3" s="12" t="s">
        <v>202</v>
      </c>
      <c r="E3" s="12" t="s">
        <v>197</v>
      </c>
    </row>
    <row r="4" spans="2:5" x14ac:dyDescent="0.25">
      <c r="B4" s="11" t="s">
        <v>61</v>
      </c>
      <c r="C4" s="11" t="s">
        <v>198</v>
      </c>
      <c r="D4" s="11" t="s">
        <v>11</v>
      </c>
      <c r="E4" s="11" t="s">
        <v>198</v>
      </c>
    </row>
    <row r="5" spans="2:5" x14ac:dyDescent="0.25">
      <c r="B5" s="11" t="s">
        <v>62</v>
      </c>
      <c r="C5" s="11" t="s">
        <v>199</v>
      </c>
      <c r="D5" s="11" t="s">
        <v>198</v>
      </c>
      <c r="E5" s="11" t="s">
        <v>198</v>
      </c>
    </row>
    <row r="6" spans="2:5" x14ac:dyDescent="0.25">
      <c r="B6" s="11" t="s">
        <v>63</v>
      </c>
      <c r="C6" s="11" t="s">
        <v>199</v>
      </c>
      <c r="D6" s="11" t="s">
        <v>198</v>
      </c>
      <c r="E6" s="11" t="s">
        <v>198</v>
      </c>
    </row>
    <row r="7" spans="2:5" x14ac:dyDescent="0.25">
      <c r="B7" s="11" t="s">
        <v>64</v>
      </c>
      <c r="C7" s="11" t="s">
        <v>199</v>
      </c>
      <c r="D7" s="11" t="s">
        <v>198</v>
      </c>
      <c r="E7" s="11" t="s">
        <v>198</v>
      </c>
    </row>
    <row r="8" spans="2:5" x14ac:dyDescent="0.25">
      <c r="B8" s="11" t="s">
        <v>52</v>
      </c>
      <c r="C8" s="11" t="s">
        <v>199</v>
      </c>
      <c r="D8" s="11" t="s">
        <v>198</v>
      </c>
      <c r="E8" s="11" t="s">
        <v>199</v>
      </c>
    </row>
    <row r="9" spans="2:5" x14ac:dyDescent="0.25">
      <c r="B9" s="11" t="s">
        <v>53</v>
      </c>
      <c r="C9" s="11" t="s">
        <v>199</v>
      </c>
      <c r="D9" s="11" t="s">
        <v>198</v>
      </c>
      <c r="E9" s="11" t="s">
        <v>199</v>
      </c>
    </row>
    <row r="10" spans="2:5" x14ac:dyDescent="0.25">
      <c r="B10" s="11" t="s">
        <v>59</v>
      </c>
      <c r="C10" s="11" t="s">
        <v>198</v>
      </c>
      <c r="D10" s="11" t="s">
        <v>199</v>
      </c>
      <c r="E10" s="11" t="s">
        <v>199</v>
      </c>
    </row>
    <row r="11" spans="2:5" x14ac:dyDescent="0.25">
      <c r="B11" s="11" t="s">
        <v>65</v>
      </c>
      <c r="C11" s="11" t="s">
        <v>199</v>
      </c>
      <c r="D11" s="11" t="s">
        <v>198</v>
      </c>
      <c r="E11" s="11" t="s">
        <v>199</v>
      </c>
    </row>
    <row r="12" spans="2:5" x14ac:dyDescent="0.25">
      <c r="B12" s="11" t="s">
        <v>54</v>
      </c>
      <c r="C12" s="11" t="s">
        <v>198</v>
      </c>
      <c r="D12" s="11" t="s">
        <v>11</v>
      </c>
      <c r="E12" s="11" t="s">
        <v>199</v>
      </c>
    </row>
    <row r="13" spans="2:5" x14ac:dyDescent="0.25">
      <c r="B13" s="11" t="s">
        <v>66</v>
      </c>
      <c r="C13" s="11" t="s">
        <v>198</v>
      </c>
      <c r="D13" s="11" t="s">
        <v>11</v>
      </c>
      <c r="E13" s="11" t="s">
        <v>198</v>
      </c>
    </row>
    <row r="14" spans="2:5" x14ac:dyDescent="0.25">
      <c r="B14" s="11" t="s">
        <v>67</v>
      </c>
      <c r="C14" s="11" t="s">
        <v>198</v>
      </c>
      <c r="D14" s="11" t="s">
        <v>200</v>
      </c>
      <c r="E14" s="11" t="s">
        <v>199</v>
      </c>
    </row>
    <row r="15" spans="2:5" x14ac:dyDescent="0.25">
      <c r="B15" s="11" t="s">
        <v>55</v>
      </c>
      <c r="C15" s="11" t="s">
        <v>198</v>
      </c>
      <c r="D15" s="11" t="s">
        <v>11</v>
      </c>
      <c r="E15" s="11" t="s">
        <v>199</v>
      </c>
    </row>
    <row r="16" spans="2:5" x14ac:dyDescent="0.25">
      <c r="B16" s="11" t="s">
        <v>68</v>
      </c>
      <c r="C16" s="11" t="s">
        <v>198</v>
      </c>
      <c r="D16" s="11" t="s">
        <v>11</v>
      </c>
      <c r="E16" s="11" t="s">
        <v>198</v>
      </c>
    </row>
    <row r="17" spans="2:5" x14ac:dyDescent="0.25">
      <c r="B17" s="11" t="s">
        <v>69</v>
      </c>
      <c r="C17" s="11" t="s">
        <v>199</v>
      </c>
      <c r="D17" s="11" t="s">
        <v>198</v>
      </c>
      <c r="E17" s="11" t="s">
        <v>199</v>
      </c>
    </row>
    <row r="18" spans="2:5" x14ac:dyDescent="0.25">
      <c r="B18" s="11" t="s">
        <v>70</v>
      </c>
      <c r="C18" s="11" t="s">
        <v>199</v>
      </c>
      <c r="D18" s="11" t="s">
        <v>198</v>
      </c>
      <c r="E18" s="11" t="s">
        <v>198</v>
      </c>
    </row>
    <row r="19" spans="2:5" x14ac:dyDescent="0.25">
      <c r="B19" s="11" t="s">
        <v>56</v>
      </c>
      <c r="C19" s="11" t="s">
        <v>198</v>
      </c>
      <c r="D19" s="11" t="s">
        <v>11</v>
      </c>
      <c r="E19" s="11" t="s">
        <v>198</v>
      </c>
    </row>
    <row r="20" spans="2:5" x14ac:dyDescent="0.25">
      <c r="B20" s="11" t="s">
        <v>57</v>
      </c>
      <c r="C20" s="11" t="s">
        <v>199</v>
      </c>
      <c r="D20" s="11" t="s">
        <v>11</v>
      </c>
      <c r="E20" s="11" t="s">
        <v>11</v>
      </c>
    </row>
    <row r="21" spans="2:5" x14ac:dyDescent="0.25">
      <c r="B21" s="11" t="s">
        <v>71</v>
      </c>
      <c r="C21" s="11" t="s">
        <v>199</v>
      </c>
      <c r="D21" s="11" t="s">
        <v>198</v>
      </c>
      <c r="E21" s="11" t="s">
        <v>198</v>
      </c>
    </row>
    <row r="22" spans="2:5" x14ac:dyDescent="0.25">
      <c r="B22" s="11" t="s">
        <v>72</v>
      </c>
      <c r="C22" s="11" t="s">
        <v>199</v>
      </c>
      <c r="D22" s="11" t="s">
        <v>198</v>
      </c>
      <c r="E22" s="11" t="s">
        <v>199</v>
      </c>
    </row>
    <row r="23" spans="2:5" x14ac:dyDescent="0.25">
      <c r="B23" s="11" t="s">
        <v>73</v>
      </c>
      <c r="C23" s="11" t="s">
        <v>199</v>
      </c>
      <c r="D23" s="11" t="s">
        <v>198</v>
      </c>
      <c r="E23" s="11" t="s">
        <v>198</v>
      </c>
    </row>
    <row r="24" spans="2:5" x14ac:dyDescent="0.25">
      <c r="B24" s="11" t="s">
        <v>74</v>
      </c>
      <c r="C24" s="11" t="s">
        <v>199</v>
      </c>
      <c r="D24" s="11" t="s">
        <v>198</v>
      </c>
      <c r="E24" s="11" t="s">
        <v>199</v>
      </c>
    </row>
    <row r="25" spans="2:5" x14ac:dyDescent="0.25">
      <c r="B25" s="11" t="s">
        <v>60</v>
      </c>
      <c r="C25" s="11" t="s">
        <v>199</v>
      </c>
      <c r="D25" s="11" t="s">
        <v>198</v>
      </c>
      <c r="E25" s="11" t="s">
        <v>198</v>
      </c>
    </row>
    <row r="26" spans="2:5" x14ac:dyDescent="0.25">
      <c r="B26" s="11" t="s">
        <v>75</v>
      </c>
      <c r="C26" s="11" t="s">
        <v>199</v>
      </c>
      <c r="D26" s="11" t="s">
        <v>198</v>
      </c>
      <c r="E26" s="11" t="s">
        <v>199</v>
      </c>
    </row>
    <row r="27" spans="2:5" x14ac:dyDescent="0.25">
      <c r="B27" s="11" t="s">
        <v>58</v>
      </c>
      <c r="C27" s="11" t="s">
        <v>198</v>
      </c>
      <c r="D27" s="11" t="s">
        <v>199</v>
      </c>
      <c r="E27" s="11" t="s">
        <v>199</v>
      </c>
    </row>
    <row r="28" spans="2:5" x14ac:dyDescent="0.25">
      <c r="B28" s="11" t="s">
        <v>76</v>
      </c>
      <c r="C28" s="11" t="s">
        <v>198</v>
      </c>
      <c r="D28" s="11" t="s">
        <v>200</v>
      </c>
      <c r="E28" s="11" t="s">
        <v>199</v>
      </c>
    </row>
    <row r="29" spans="2:5" x14ac:dyDescent="0.25">
      <c r="B29" s="11" t="s">
        <v>77</v>
      </c>
      <c r="C29" s="11" t="s">
        <v>198</v>
      </c>
      <c r="D29" s="11" t="s">
        <v>11</v>
      </c>
      <c r="E29" s="11" t="s">
        <v>199</v>
      </c>
    </row>
    <row r="30" spans="2:5" x14ac:dyDescent="0.25">
      <c r="B30" s="11" t="s">
        <v>78</v>
      </c>
      <c r="C30" s="11" t="s">
        <v>11</v>
      </c>
      <c r="D30" s="11" t="s">
        <v>11</v>
      </c>
      <c r="E30" s="1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9055-E67D-4B76-A631-8663007FAA8A}">
  <dimension ref="B1:H29"/>
  <sheetViews>
    <sheetView topLeftCell="A13" workbookViewId="0">
      <selection activeCell="B3" sqref="B3"/>
    </sheetView>
  </sheetViews>
  <sheetFormatPr defaultRowHeight="15" x14ac:dyDescent="0.25"/>
  <cols>
    <col min="2" max="2" width="22.85546875" bestFit="1" customWidth="1"/>
    <col min="3" max="4" width="18.42578125" bestFit="1" customWidth="1"/>
    <col min="5" max="6" width="17" customWidth="1"/>
    <col min="8" max="8" width="13.28515625" bestFit="1" customWidth="1"/>
  </cols>
  <sheetData>
    <row r="1" spans="2:8" x14ac:dyDescent="0.25">
      <c r="B1" t="s">
        <v>224</v>
      </c>
    </row>
    <row r="3" spans="2:8" ht="30" x14ac:dyDescent="0.25">
      <c r="B3" s="12" t="s">
        <v>0</v>
      </c>
      <c r="C3" s="12">
        <v>2017</v>
      </c>
      <c r="D3" s="12">
        <v>2018</v>
      </c>
      <c r="E3" s="12" t="s">
        <v>83</v>
      </c>
      <c r="F3" s="12" t="s">
        <v>2</v>
      </c>
    </row>
    <row r="4" spans="2:8" x14ac:dyDescent="0.25">
      <c r="B4" s="12" t="s">
        <v>205</v>
      </c>
      <c r="C4" s="62">
        <v>579334855200.70996</v>
      </c>
      <c r="D4" s="62">
        <v>623282079386.48999</v>
      </c>
      <c r="E4" s="62">
        <v>43947224185.780037</v>
      </c>
      <c r="F4" s="61">
        <v>7.5858070321963567E-2</v>
      </c>
    </row>
    <row r="5" spans="2:8" ht="30" x14ac:dyDescent="0.25">
      <c r="B5" s="12" t="s">
        <v>206</v>
      </c>
      <c r="C5" s="62">
        <v>198051583179.67004</v>
      </c>
      <c r="D5" s="62">
        <v>211226591645.90005</v>
      </c>
      <c r="E5" s="62">
        <v>13175008466.230007</v>
      </c>
      <c r="F5" s="61">
        <v>6.6523116123125448E-2</v>
      </c>
      <c r="H5" s="62"/>
    </row>
    <row r="6" spans="2:8" x14ac:dyDescent="0.25">
      <c r="B6" s="12" t="s">
        <v>207</v>
      </c>
      <c r="C6" s="62">
        <v>54163599327.709999</v>
      </c>
      <c r="D6" s="62">
        <v>61528169342.650002</v>
      </c>
      <c r="E6" s="62">
        <v>7364570014.9399996</v>
      </c>
      <c r="F6" s="61">
        <v>0.1359689922078775</v>
      </c>
    </row>
    <row r="7" spans="2:8" x14ac:dyDescent="0.25">
      <c r="B7" s="12" t="s">
        <v>208</v>
      </c>
      <c r="C7" s="62">
        <v>34276327629.899998</v>
      </c>
      <c r="D7" s="62">
        <v>43788405089.599998</v>
      </c>
      <c r="E7" s="62">
        <v>9512077459.6999989</v>
      </c>
      <c r="F7" s="61">
        <v>0.27751156898740814</v>
      </c>
    </row>
    <row r="8" spans="2:8" x14ac:dyDescent="0.25">
      <c r="B8" s="12" t="s">
        <v>123</v>
      </c>
      <c r="C8" s="62">
        <v>109611656222.06004</v>
      </c>
      <c r="D8" s="62">
        <v>105910017213.65005</v>
      </c>
      <c r="E8" s="62">
        <v>-3701639008.4099841</v>
      </c>
      <c r="F8" s="61">
        <v>-3.3770486971850033E-2</v>
      </c>
    </row>
    <row r="9" spans="2:8" ht="30" x14ac:dyDescent="0.25">
      <c r="B9" s="12" t="s">
        <v>209</v>
      </c>
      <c r="C9" s="62">
        <v>381283272021.03998</v>
      </c>
      <c r="D9" s="62">
        <v>412055487740.59003</v>
      </c>
      <c r="E9" s="62">
        <v>30772215719.550034</v>
      </c>
      <c r="F9" s="61">
        <v>8.0706965077271819E-2</v>
      </c>
    </row>
    <row r="10" spans="2:8" x14ac:dyDescent="0.25">
      <c r="B10" s="12" t="s">
        <v>210</v>
      </c>
      <c r="C10" s="62">
        <v>86067546707.110001</v>
      </c>
      <c r="D10" s="62">
        <v>89919251114.440002</v>
      </c>
      <c r="E10" s="62">
        <v>3851704407.3300056</v>
      </c>
      <c r="F10" s="61">
        <v>4.475211104177812E-2</v>
      </c>
    </row>
    <row r="11" spans="2:8" x14ac:dyDescent="0.25">
      <c r="B11" s="12" t="s">
        <v>211</v>
      </c>
      <c r="C11" s="62">
        <v>103634143963.87</v>
      </c>
      <c r="D11" s="62">
        <v>110091356862.57001</v>
      </c>
      <c r="E11" s="62">
        <v>6457212898.7000179</v>
      </c>
      <c r="F11" s="61">
        <v>6.2307774751834577E-2</v>
      </c>
    </row>
    <row r="12" spans="2:8" x14ac:dyDescent="0.25">
      <c r="B12" s="12" t="s">
        <v>212</v>
      </c>
      <c r="C12" s="62">
        <v>19790519235.290001</v>
      </c>
      <c r="D12" s="62">
        <v>20960647965.77</v>
      </c>
      <c r="E12" s="62">
        <v>1170128730.4799988</v>
      </c>
      <c r="F12" s="61">
        <v>5.912572159266305E-2</v>
      </c>
    </row>
    <row r="13" spans="2:8" x14ac:dyDescent="0.25">
      <c r="B13" s="12" t="s">
        <v>123</v>
      </c>
      <c r="C13" s="62">
        <v>171791062114.76993</v>
      </c>
      <c r="D13" s="62">
        <v>191084231797.80994</v>
      </c>
      <c r="E13" s="62">
        <v>19293169683.040005</v>
      </c>
      <c r="F13" s="61">
        <v>0.11230601549078645</v>
      </c>
    </row>
    <row r="14" spans="2:8" x14ac:dyDescent="0.25">
      <c r="B14" s="12" t="s">
        <v>213</v>
      </c>
      <c r="C14" s="62">
        <v>13029822187.379999</v>
      </c>
      <c r="D14" s="62">
        <v>20488486512.130001</v>
      </c>
      <c r="E14" s="62">
        <v>7458664324.7500029</v>
      </c>
      <c r="F14" s="61">
        <v>0.57243024636008255</v>
      </c>
    </row>
    <row r="15" spans="2:8" x14ac:dyDescent="0.25">
      <c r="B15" s="12" t="s">
        <v>214</v>
      </c>
      <c r="C15" s="62">
        <v>3990437413.0799999</v>
      </c>
      <c r="D15" s="62">
        <v>5454580723.2299995</v>
      </c>
      <c r="E15" s="62">
        <v>1464143310.1499996</v>
      </c>
      <c r="F15" s="61">
        <v>0.36691298686975471</v>
      </c>
    </row>
    <row r="16" spans="2:8" x14ac:dyDescent="0.25">
      <c r="B16" s="12" t="s">
        <v>123</v>
      </c>
      <c r="C16" s="62">
        <v>9039384774.3000011</v>
      </c>
      <c r="D16" s="62">
        <v>15033905788.900003</v>
      </c>
      <c r="E16" s="62">
        <v>5994521014.6000023</v>
      </c>
      <c r="F16" s="61">
        <v>0.66315586339936639</v>
      </c>
    </row>
    <row r="17" spans="2:6" x14ac:dyDescent="0.25">
      <c r="B17" s="12" t="s">
        <v>215</v>
      </c>
      <c r="C17" s="62">
        <v>519382580443.78998</v>
      </c>
      <c r="D17" s="62">
        <v>563722079273.94995</v>
      </c>
      <c r="E17" s="62">
        <v>44339498830.160011</v>
      </c>
      <c r="F17" s="61">
        <v>8.5369630210304415E-2</v>
      </c>
    </row>
    <row r="18" spans="2:6" x14ac:dyDescent="0.25">
      <c r="B18" s="12" t="s">
        <v>216</v>
      </c>
      <c r="C18" s="62">
        <v>298142198374.96002</v>
      </c>
      <c r="D18" s="62">
        <v>317587235391.81</v>
      </c>
      <c r="E18" s="62">
        <v>19445037016.849964</v>
      </c>
      <c r="F18" s="61">
        <v>6.5220680342588766E-2</v>
      </c>
    </row>
    <row r="19" spans="2:6" x14ac:dyDescent="0.25">
      <c r="B19" s="12" t="s">
        <v>217</v>
      </c>
      <c r="C19" s="62">
        <v>185118279564.64999</v>
      </c>
      <c r="D19" s="62">
        <v>196252982559.19</v>
      </c>
      <c r="E19" s="62">
        <v>11134702994.540014</v>
      </c>
      <c r="F19" s="61">
        <v>6.0149127469885322E-2</v>
      </c>
    </row>
    <row r="20" spans="2:6" x14ac:dyDescent="0.25">
      <c r="B20" s="12" t="s">
        <v>218</v>
      </c>
      <c r="C20" s="62">
        <v>34191910417.380001</v>
      </c>
      <c r="D20" s="62">
        <v>39038787590.32</v>
      </c>
      <c r="E20" s="62">
        <v>4846877172.9399958</v>
      </c>
      <c r="F20" s="61">
        <v>0.14175508515828028</v>
      </c>
    </row>
    <row r="21" spans="2:6" x14ac:dyDescent="0.25">
      <c r="B21" s="12" t="s">
        <v>219</v>
      </c>
      <c r="C21" s="62">
        <v>5607312649.0699997</v>
      </c>
      <c r="D21" s="62">
        <v>6044085746.2799997</v>
      </c>
      <c r="E21" s="62">
        <v>436773097.20999986</v>
      </c>
      <c r="F21" s="61">
        <v>7.7893480272130056E-2</v>
      </c>
    </row>
    <row r="22" spans="2:6" x14ac:dyDescent="0.25">
      <c r="B22" s="12" t="s">
        <v>123</v>
      </c>
      <c r="C22" s="62">
        <v>73224695743.860046</v>
      </c>
      <c r="D22" s="62">
        <v>76251379496.020004</v>
      </c>
      <c r="E22" s="62">
        <v>3026683752.1599517</v>
      </c>
      <c r="F22" s="61">
        <v>4.1334193627069249E-2</v>
      </c>
    </row>
    <row r="23" spans="2:6" ht="30" x14ac:dyDescent="0.25">
      <c r="B23" s="12" t="s">
        <v>220</v>
      </c>
      <c r="C23" s="62">
        <v>4153667480.0600004</v>
      </c>
      <c r="D23" s="62">
        <v>4255979997.5999994</v>
      </c>
      <c r="E23" s="62">
        <v>102312517.53999914</v>
      </c>
      <c r="F23" s="61">
        <v>2.4631850775527431E-2</v>
      </c>
    </row>
    <row r="24" spans="2:6" ht="30" x14ac:dyDescent="0.25">
      <c r="B24" s="12" t="s">
        <v>39</v>
      </c>
      <c r="C24" s="62">
        <v>217086714588.76999</v>
      </c>
      <c r="D24" s="62">
        <v>241878863884.54001</v>
      </c>
      <c r="E24" s="62">
        <v>24792149295.770012</v>
      </c>
      <c r="F24" s="61">
        <v>0.1142038993161516</v>
      </c>
    </row>
    <row r="25" spans="2:6" x14ac:dyDescent="0.25">
      <c r="B25" s="12" t="s">
        <v>221</v>
      </c>
      <c r="C25" s="62">
        <v>38134433294.339996</v>
      </c>
      <c r="D25" s="62">
        <v>49397163535.900002</v>
      </c>
      <c r="E25" s="62">
        <v>11262730241.560005</v>
      </c>
      <c r="F25" s="61">
        <v>0.29534279832163257</v>
      </c>
    </row>
    <row r="26" spans="2:6" x14ac:dyDescent="0.25">
      <c r="B26" s="12" t="s">
        <v>42</v>
      </c>
      <c r="C26" s="62">
        <v>26037101414.720001</v>
      </c>
      <c r="D26" s="62">
        <v>36876418920.889999</v>
      </c>
      <c r="E26" s="62">
        <v>10839317506.169998</v>
      </c>
      <c r="F26" s="61">
        <v>0.41630277247535785</v>
      </c>
    </row>
    <row r="27" spans="2:6" x14ac:dyDescent="0.25">
      <c r="B27" s="12" t="s">
        <v>222</v>
      </c>
      <c r="C27" s="62">
        <v>1103720897.6800001</v>
      </c>
      <c r="D27" s="62">
        <v>700409122.09000003</v>
      </c>
      <c r="E27" s="62">
        <v>-403311775.59000003</v>
      </c>
      <c r="F27" s="61">
        <v>-0.36541101689544297</v>
      </c>
    </row>
    <row r="28" spans="2:6" x14ac:dyDescent="0.25">
      <c r="B28" s="12" t="s">
        <v>45</v>
      </c>
      <c r="C28" s="62">
        <v>10993610981.940001</v>
      </c>
      <c r="D28" s="62">
        <v>11820335492.92</v>
      </c>
      <c r="E28" s="62">
        <v>826724510.97999871</v>
      </c>
      <c r="F28" s="61">
        <v>7.5200451638512522E-2</v>
      </c>
    </row>
    <row r="29" spans="2:6" ht="30" x14ac:dyDescent="0.25">
      <c r="B29" s="12" t="s">
        <v>223</v>
      </c>
      <c r="C29" s="62">
        <v>34847663649.960075</v>
      </c>
      <c r="D29" s="62">
        <v>30651323088.770149</v>
      </c>
      <c r="E29" s="62">
        <v>-4196340561.1899214</v>
      </c>
      <c r="F29" s="61">
        <v>-0.12041956681347643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E7D8-B7DB-4800-A490-48401CC8A507}">
  <dimension ref="B1:C21"/>
  <sheetViews>
    <sheetView workbookViewId="0">
      <selection activeCell="C6" sqref="C6"/>
    </sheetView>
  </sheetViews>
  <sheetFormatPr defaultRowHeight="15" x14ac:dyDescent="0.25"/>
  <cols>
    <col min="2" max="2" width="40.140625" bestFit="1" customWidth="1"/>
    <col min="3" max="3" width="19" bestFit="1" customWidth="1"/>
  </cols>
  <sheetData>
    <row r="1" spans="2:3" x14ac:dyDescent="0.25">
      <c r="B1" t="s">
        <v>242</v>
      </c>
    </row>
    <row r="3" spans="2:3" x14ac:dyDescent="0.25">
      <c r="B3" t="s">
        <v>241</v>
      </c>
      <c r="C3" s="7">
        <v>2018</v>
      </c>
    </row>
    <row r="4" spans="2:3" x14ac:dyDescent="0.25">
      <c r="B4" t="s">
        <v>225</v>
      </c>
      <c r="C4" s="21">
        <v>174503289362.80008</v>
      </c>
    </row>
    <row r="5" spans="2:3" x14ac:dyDescent="0.25">
      <c r="B5" s="63" t="s">
        <v>226</v>
      </c>
      <c r="C5" s="21">
        <v>65718991317.649986</v>
      </c>
    </row>
    <row r="6" spans="2:3" x14ac:dyDescent="0.25">
      <c r="B6" s="51" t="s">
        <v>227</v>
      </c>
      <c r="C6" s="21">
        <v>1994953497.55</v>
      </c>
    </row>
    <row r="7" spans="2:3" x14ac:dyDescent="0.25">
      <c r="B7" s="51" t="s">
        <v>228</v>
      </c>
      <c r="C7" s="21">
        <v>5632569512.9899998</v>
      </c>
    </row>
    <row r="8" spans="2:3" x14ac:dyDescent="0.25">
      <c r="B8" s="51" t="s">
        <v>229</v>
      </c>
      <c r="C8" s="21">
        <v>18331240904.649994</v>
      </c>
    </row>
    <row r="9" spans="2:3" x14ac:dyDescent="0.25">
      <c r="B9" s="51" t="s">
        <v>230</v>
      </c>
      <c r="C9" s="21">
        <v>31004692435.04998</v>
      </c>
    </row>
    <row r="10" spans="2:3" x14ac:dyDescent="0.25">
      <c r="B10" s="51" t="s">
        <v>231</v>
      </c>
      <c r="C10" s="21">
        <v>8755534967.4100113</v>
      </c>
    </row>
    <row r="11" spans="2:3" x14ac:dyDescent="0.25">
      <c r="B11" s="63" t="s">
        <v>232</v>
      </c>
      <c r="C11" s="21">
        <v>13003529153.75</v>
      </c>
    </row>
    <row r="12" spans="2:3" x14ac:dyDescent="0.25">
      <c r="B12" s="51" t="s">
        <v>233</v>
      </c>
      <c r="C12" s="21">
        <v>5974286449.6400013</v>
      </c>
    </row>
    <row r="13" spans="2:3" x14ac:dyDescent="0.25">
      <c r="B13" s="51" t="s">
        <v>234</v>
      </c>
      <c r="C13" s="21">
        <v>5059853562.7399998</v>
      </c>
    </row>
    <row r="14" spans="2:3" x14ac:dyDescent="0.25">
      <c r="B14" s="51" t="s">
        <v>235</v>
      </c>
      <c r="C14" s="21">
        <v>1623014080.9800003</v>
      </c>
    </row>
    <row r="15" spans="2:3" x14ac:dyDescent="0.25">
      <c r="B15" s="51" t="s">
        <v>231</v>
      </c>
      <c r="C15" s="21">
        <v>346375060.39000005</v>
      </c>
    </row>
    <row r="16" spans="2:3" x14ac:dyDescent="0.25">
      <c r="B16" s="63" t="s">
        <v>236</v>
      </c>
      <c r="C16" s="21">
        <v>63306970988.750175</v>
      </c>
    </row>
    <row r="17" spans="2:3" x14ac:dyDescent="0.25">
      <c r="B17" s="63" t="s">
        <v>237</v>
      </c>
      <c r="C17" s="21">
        <v>32473797902.649914</v>
      </c>
    </row>
    <row r="18" spans="2:3" x14ac:dyDescent="0.25">
      <c r="B18" t="s">
        <v>225</v>
      </c>
      <c r="C18" s="21">
        <v>174503289362.80042</v>
      </c>
    </row>
    <row r="19" spans="2:3" x14ac:dyDescent="0.25">
      <c r="B19" s="63" t="s">
        <v>238</v>
      </c>
      <c r="C19" s="21">
        <v>21587557212.130009</v>
      </c>
    </row>
    <row r="20" spans="2:3" x14ac:dyDescent="0.25">
      <c r="B20" s="63" t="s">
        <v>239</v>
      </c>
      <c r="C20" s="21">
        <v>28501854174.460018</v>
      </c>
    </row>
    <row r="21" spans="2:3" x14ac:dyDescent="0.25">
      <c r="B21" s="63" t="s">
        <v>240</v>
      </c>
      <c r="C21" s="21">
        <v>124413877976.2104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416D-4C3D-414E-8D25-4885E60BE7EC}">
  <dimension ref="B1:E30"/>
  <sheetViews>
    <sheetView workbookViewId="0">
      <selection activeCell="B1" sqref="B1"/>
    </sheetView>
  </sheetViews>
  <sheetFormatPr defaultRowHeight="15" x14ac:dyDescent="0.25"/>
  <cols>
    <col min="2" max="2" width="9.140625" style="7"/>
    <col min="3" max="5" width="12.7109375" style="7" bestFit="1" customWidth="1"/>
  </cols>
  <sheetData>
    <row r="1" spans="2:5" x14ac:dyDescent="0.25">
      <c r="B1" s="64" t="s">
        <v>250</v>
      </c>
    </row>
    <row r="3" spans="2:5" x14ac:dyDescent="0.25">
      <c r="B3" s="7" t="s">
        <v>51</v>
      </c>
      <c r="C3" s="7" t="s">
        <v>247</v>
      </c>
      <c r="D3" s="7" t="s">
        <v>248</v>
      </c>
      <c r="E3" s="7" t="s">
        <v>249</v>
      </c>
    </row>
    <row r="4" spans="2:5" x14ac:dyDescent="0.25">
      <c r="B4" s="7" t="s">
        <v>61</v>
      </c>
      <c r="C4" s="7" t="s">
        <v>243</v>
      </c>
      <c r="D4" s="7" t="s">
        <v>243</v>
      </c>
      <c r="E4" s="7" t="s">
        <v>243</v>
      </c>
    </row>
    <row r="5" spans="2:5" x14ac:dyDescent="0.25">
      <c r="B5" s="7" t="s">
        <v>62</v>
      </c>
      <c r="C5" s="7" t="s">
        <v>243</v>
      </c>
      <c r="D5" s="7" t="s">
        <v>243</v>
      </c>
      <c r="E5" s="7" t="s">
        <v>243</v>
      </c>
    </row>
    <row r="6" spans="2:5" x14ac:dyDescent="0.25">
      <c r="B6" s="7" t="s">
        <v>63</v>
      </c>
      <c r="C6" s="7" t="s">
        <v>243</v>
      </c>
      <c r="D6" s="7" t="s">
        <v>243</v>
      </c>
      <c r="E6" s="7" t="s">
        <v>243</v>
      </c>
    </row>
    <row r="7" spans="2:5" x14ac:dyDescent="0.25">
      <c r="B7" s="7" t="s">
        <v>64</v>
      </c>
      <c r="C7" s="7" t="s">
        <v>243</v>
      </c>
      <c r="D7" s="7" t="s">
        <v>243</v>
      </c>
      <c r="E7" s="7" t="s">
        <v>244</v>
      </c>
    </row>
    <row r="8" spans="2:5" x14ac:dyDescent="0.25">
      <c r="B8" s="7" t="s">
        <v>52</v>
      </c>
      <c r="C8" s="7" t="s">
        <v>244</v>
      </c>
      <c r="D8" s="7" t="s">
        <v>244</v>
      </c>
      <c r="E8" s="7" t="s">
        <v>244</v>
      </c>
    </row>
    <row r="9" spans="2:5" x14ac:dyDescent="0.25">
      <c r="B9" s="7" t="s">
        <v>53</v>
      </c>
      <c r="C9" s="7" t="s">
        <v>243</v>
      </c>
      <c r="D9" s="7" t="s">
        <v>243</v>
      </c>
      <c r="E9" s="7" t="s">
        <v>243</v>
      </c>
    </row>
    <row r="10" spans="2:5" x14ac:dyDescent="0.25">
      <c r="B10" s="7" t="s">
        <v>59</v>
      </c>
      <c r="C10" s="7" t="s">
        <v>244</v>
      </c>
      <c r="D10" s="7" t="s">
        <v>244</v>
      </c>
      <c r="E10" s="7" t="s">
        <v>244</v>
      </c>
    </row>
    <row r="11" spans="2:5" x14ac:dyDescent="0.25">
      <c r="B11" s="7" t="s">
        <v>65</v>
      </c>
      <c r="C11" s="7" t="s">
        <v>245</v>
      </c>
      <c r="D11" s="7" t="s">
        <v>245</v>
      </c>
      <c r="E11" s="7" t="s">
        <v>245</v>
      </c>
    </row>
    <row r="12" spans="2:5" x14ac:dyDescent="0.25">
      <c r="B12" s="7" t="s">
        <v>54</v>
      </c>
      <c r="C12" s="7" t="s">
        <v>244</v>
      </c>
      <c r="D12" s="7" t="s">
        <v>244</v>
      </c>
      <c r="E12" s="7" t="s">
        <v>244</v>
      </c>
    </row>
    <row r="13" spans="2:5" x14ac:dyDescent="0.25">
      <c r="B13" s="7" t="s">
        <v>66</v>
      </c>
      <c r="C13" s="7" t="s">
        <v>243</v>
      </c>
      <c r="D13" s="7" t="s">
        <v>244</v>
      </c>
      <c r="E13" s="7" t="s">
        <v>244</v>
      </c>
    </row>
    <row r="14" spans="2:5" x14ac:dyDescent="0.25">
      <c r="B14" s="7" t="s">
        <v>67</v>
      </c>
      <c r="C14" s="7" t="s">
        <v>196</v>
      </c>
      <c r="D14" s="7" t="s">
        <v>196</v>
      </c>
      <c r="E14" s="7" t="s">
        <v>246</v>
      </c>
    </row>
    <row r="15" spans="2:5" x14ac:dyDescent="0.25">
      <c r="B15" s="7" t="s">
        <v>55</v>
      </c>
      <c r="C15" s="7" t="s">
        <v>244</v>
      </c>
      <c r="D15" s="7" t="s">
        <v>244</v>
      </c>
      <c r="E15" s="7" t="s">
        <v>244</v>
      </c>
    </row>
    <row r="16" spans="2:5" x14ac:dyDescent="0.25">
      <c r="B16" s="7" t="s">
        <v>68</v>
      </c>
      <c r="C16" s="7" t="s">
        <v>244</v>
      </c>
      <c r="D16" s="7" t="s">
        <v>244</v>
      </c>
      <c r="E16" s="7" t="s">
        <v>244</v>
      </c>
    </row>
    <row r="17" spans="2:5" x14ac:dyDescent="0.25">
      <c r="B17" s="7" t="s">
        <v>69</v>
      </c>
      <c r="C17" s="7" t="s">
        <v>245</v>
      </c>
      <c r="D17" s="7" t="s">
        <v>243</v>
      </c>
      <c r="E17" s="7" t="s">
        <v>243</v>
      </c>
    </row>
    <row r="18" spans="2:5" x14ac:dyDescent="0.25">
      <c r="B18" s="7" t="s">
        <v>70</v>
      </c>
      <c r="C18" s="7" t="s">
        <v>243</v>
      </c>
      <c r="D18" s="7" t="s">
        <v>243</v>
      </c>
      <c r="E18" s="7" t="s">
        <v>243</v>
      </c>
    </row>
    <row r="19" spans="2:5" x14ac:dyDescent="0.25">
      <c r="B19" s="7" t="s">
        <v>56</v>
      </c>
      <c r="C19" s="7" t="s">
        <v>244</v>
      </c>
      <c r="D19" s="7" t="s">
        <v>244</v>
      </c>
      <c r="E19" s="7" t="s">
        <v>244</v>
      </c>
    </row>
    <row r="20" spans="2:5" x14ac:dyDescent="0.25">
      <c r="B20" s="7" t="s">
        <v>57</v>
      </c>
      <c r="C20" s="7" t="s">
        <v>244</v>
      </c>
      <c r="D20" s="7" t="s">
        <v>244</v>
      </c>
      <c r="E20" s="7" t="s">
        <v>243</v>
      </c>
    </row>
    <row r="21" spans="2:5" x14ac:dyDescent="0.25">
      <c r="B21" s="7" t="s">
        <v>71</v>
      </c>
      <c r="C21" s="7" t="s">
        <v>243</v>
      </c>
      <c r="D21" s="7" t="s">
        <v>243</v>
      </c>
      <c r="E21" s="7" t="s">
        <v>243</v>
      </c>
    </row>
    <row r="22" spans="2:5" x14ac:dyDescent="0.25">
      <c r="B22" s="7" t="s">
        <v>72</v>
      </c>
      <c r="C22" s="7" t="s">
        <v>246</v>
      </c>
      <c r="D22" s="7" t="s">
        <v>246</v>
      </c>
      <c r="E22" s="7" t="s">
        <v>246</v>
      </c>
    </row>
    <row r="23" spans="2:5" x14ac:dyDescent="0.25">
      <c r="B23" s="7" t="s">
        <v>73</v>
      </c>
      <c r="C23" s="7" t="s">
        <v>243</v>
      </c>
      <c r="D23" s="7" t="s">
        <v>244</v>
      </c>
      <c r="E23" s="7" t="s">
        <v>244</v>
      </c>
    </row>
    <row r="24" spans="2:5" x14ac:dyDescent="0.25">
      <c r="B24" s="7" t="s">
        <v>74</v>
      </c>
      <c r="C24" s="7" t="s">
        <v>243</v>
      </c>
      <c r="D24" s="7" t="s">
        <v>243</v>
      </c>
      <c r="E24" s="7" t="s">
        <v>244</v>
      </c>
    </row>
    <row r="25" spans="2:5" x14ac:dyDescent="0.25">
      <c r="B25" s="7" t="s">
        <v>60</v>
      </c>
      <c r="C25" s="7" t="s">
        <v>243</v>
      </c>
      <c r="D25" s="7" t="s">
        <v>244</v>
      </c>
      <c r="E25" s="7" t="s">
        <v>244</v>
      </c>
    </row>
    <row r="26" spans="2:5" x14ac:dyDescent="0.25">
      <c r="B26" s="7" t="s">
        <v>75</v>
      </c>
      <c r="C26" s="7" t="s">
        <v>246</v>
      </c>
      <c r="D26" s="7" t="s">
        <v>246</v>
      </c>
      <c r="E26" s="7" t="s">
        <v>246</v>
      </c>
    </row>
    <row r="27" spans="2:5" x14ac:dyDescent="0.25">
      <c r="B27" s="7" t="s">
        <v>58</v>
      </c>
      <c r="C27" s="7" t="s">
        <v>244</v>
      </c>
      <c r="D27" s="7" t="s">
        <v>244</v>
      </c>
      <c r="E27" s="7" t="s">
        <v>244</v>
      </c>
    </row>
    <row r="28" spans="2:5" x14ac:dyDescent="0.25">
      <c r="B28" s="7" t="s">
        <v>76</v>
      </c>
      <c r="C28" s="7" t="s">
        <v>244</v>
      </c>
      <c r="D28" s="7" t="s">
        <v>244</v>
      </c>
      <c r="E28" s="7" t="s">
        <v>244</v>
      </c>
    </row>
    <row r="29" spans="2:5" x14ac:dyDescent="0.25">
      <c r="B29" s="7" t="s">
        <v>77</v>
      </c>
      <c r="C29" s="7" t="s">
        <v>243</v>
      </c>
      <c r="D29" s="7" t="s">
        <v>243</v>
      </c>
      <c r="E29" s="7" t="s">
        <v>243</v>
      </c>
    </row>
    <row r="30" spans="2:5" x14ac:dyDescent="0.25">
      <c r="B30" s="7" t="s">
        <v>78</v>
      </c>
      <c r="C30" s="7" t="s">
        <v>244</v>
      </c>
      <c r="D30" s="7" t="s">
        <v>244</v>
      </c>
      <c r="E30" s="7" t="s">
        <v>244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9FD4-3098-4E21-BBC7-27BE715AE129}">
  <dimension ref="B1:M29"/>
  <sheetViews>
    <sheetView workbookViewId="0">
      <selection activeCell="H6" sqref="H6:M11"/>
    </sheetView>
  </sheetViews>
  <sheetFormatPr defaultRowHeight="15" x14ac:dyDescent="0.25"/>
  <cols>
    <col min="2" max="2" width="19" bestFit="1" customWidth="1"/>
    <col min="3" max="5" width="12.7109375" style="7" bestFit="1" customWidth="1"/>
  </cols>
  <sheetData>
    <row r="1" spans="2:13" x14ac:dyDescent="0.25">
      <c r="B1" t="s">
        <v>278</v>
      </c>
    </row>
    <row r="3" spans="2:13" x14ac:dyDescent="0.25">
      <c r="B3" t="s">
        <v>277</v>
      </c>
      <c r="C3" s="7" t="s">
        <v>247</v>
      </c>
      <c r="D3" s="7" t="s">
        <v>248</v>
      </c>
      <c r="E3" s="7" t="s">
        <v>249</v>
      </c>
    </row>
    <row r="4" spans="2:13" x14ac:dyDescent="0.25">
      <c r="B4" t="s">
        <v>251</v>
      </c>
      <c r="C4" s="7" t="s">
        <v>244</v>
      </c>
      <c r="D4" s="7" t="s">
        <v>243</v>
      </c>
      <c r="E4" s="7" t="s">
        <v>243</v>
      </c>
    </row>
    <row r="5" spans="2:13" x14ac:dyDescent="0.25">
      <c r="B5" t="s">
        <v>252</v>
      </c>
      <c r="C5" s="7" t="s">
        <v>243</v>
      </c>
      <c r="D5" s="7" t="s">
        <v>243</v>
      </c>
      <c r="E5" s="7" t="s">
        <v>244</v>
      </c>
    </row>
    <row r="6" spans="2:13" x14ac:dyDescent="0.25">
      <c r="B6" t="s">
        <v>253</v>
      </c>
      <c r="C6" s="7" t="s">
        <v>243</v>
      </c>
      <c r="D6" s="7" t="s">
        <v>243</v>
      </c>
      <c r="E6" s="7" t="s">
        <v>243</v>
      </c>
      <c r="H6" s="70" t="s">
        <v>334</v>
      </c>
      <c r="I6" s="70"/>
      <c r="J6" s="70"/>
      <c r="K6" s="70"/>
      <c r="L6" s="70"/>
      <c r="M6" s="70"/>
    </row>
    <row r="7" spans="2:13" x14ac:dyDescent="0.25">
      <c r="B7" t="s">
        <v>254</v>
      </c>
      <c r="C7" s="7" t="s">
        <v>245</v>
      </c>
      <c r="D7" s="7" t="s">
        <v>196</v>
      </c>
      <c r="E7" s="7" t="s">
        <v>245</v>
      </c>
      <c r="H7" s="70"/>
      <c r="I7" s="70"/>
      <c r="J7" s="70"/>
      <c r="K7" s="70"/>
      <c r="L7" s="70"/>
      <c r="M7" s="70"/>
    </row>
    <row r="8" spans="2:13" x14ac:dyDescent="0.25">
      <c r="B8" t="s">
        <v>255</v>
      </c>
      <c r="C8" s="7" t="s">
        <v>244</v>
      </c>
      <c r="D8" s="7" t="s">
        <v>244</v>
      </c>
      <c r="E8" s="7" t="s">
        <v>244</v>
      </c>
      <c r="H8" s="70"/>
      <c r="I8" s="70"/>
      <c r="J8" s="70"/>
      <c r="K8" s="70"/>
      <c r="L8" s="70"/>
      <c r="M8" s="70"/>
    </row>
    <row r="9" spans="2:13" x14ac:dyDescent="0.25">
      <c r="B9" t="s">
        <v>256</v>
      </c>
      <c r="C9" s="7" t="s">
        <v>243</v>
      </c>
      <c r="D9" s="7" t="s">
        <v>243</v>
      </c>
      <c r="E9" s="7" t="s">
        <v>244</v>
      </c>
      <c r="H9" s="70"/>
      <c r="I9" s="70"/>
      <c r="J9" s="70"/>
      <c r="K9" s="70"/>
      <c r="L9" s="70"/>
      <c r="M9" s="70"/>
    </row>
    <row r="10" spans="2:13" x14ac:dyDescent="0.25">
      <c r="B10" t="s">
        <v>257</v>
      </c>
      <c r="C10" s="7" t="s">
        <v>244</v>
      </c>
      <c r="D10" s="7" t="s">
        <v>243</v>
      </c>
      <c r="E10" s="7" t="s">
        <v>243</v>
      </c>
      <c r="H10" s="70"/>
      <c r="I10" s="70"/>
      <c r="J10" s="70"/>
      <c r="K10" s="70"/>
      <c r="L10" s="70"/>
      <c r="M10" s="70"/>
    </row>
    <row r="11" spans="2:13" x14ac:dyDescent="0.25">
      <c r="B11" t="s">
        <v>258</v>
      </c>
      <c r="C11" s="7" t="s">
        <v>244</v>
      </c>
      <c r="D11" s="7" t="s">
        <v>244</v>
      </c>
      <c r="E11" s="7" t="s">
        <v>244</v>
      </c>
      <c r="H11" s="70"/>
      <c r="I11" s="70"/>
      <c r="J11" s="70"/>
      <c r="K11" s="70"/>
      <c r="L11" s="70"/>
      <c r="M11" s="70"/>
    </row>
    <row r="12" spans="2:13" x14ac:dyDescent="0.25">
      <c r="B12" t="s">
        <v>259</v>
      </c>
      <c r="C12" s="7" t="s">
        <v>245</v>
      </c>
      <c r="D12" s="7" t="s">
        <v>243</v>
      </c>
      <c r="E12" s="7" t="s">
        <v>243</v>
      </c>
    </row>
    <row r="13" spans="2:13" x14ac:dyDescent="0.25">
      <c r="B13" t="s">
        <v>260</v>
      </c>
      <c r="C13" s="7" t="s">
        <v>244</v>
      </c>
      <c r="D13" s="7" t="s">
        <v>244</v>
      </c>
      <c r="E13" s="7" t="s">
        <v>243</v>
      </c>
    </row>
    <row r="14" spans="2:13" x14ac:dyDescent="0.25">
      <c r="B14" t="s">
        <v>261</v>
      </c>
      <c r="C14" s="7" t="s">
        <v>243</v>
      </c>
      <c r="D14" s="7" t="s">
        <v>243</v>
      </c>
      <c r="E14" s="7" t="s">
        <v>243</v>
      </c>
    </row>
    <row r="15" spans="2:13" x14ac:dyDescent="0.25">
      <c r="B15" t="s">
        <v>262</v>
      </c>
      <c r="C15" s="7" t="s">
        <v>196</v>
      </c>
      <c r="D15" s="7" t="s">
        <v>196</v>
      </c>
      <c r="E15" s="7" t="s">
        <v>244</v>
      </c>
    </row>
    <row r="16" spans="2:13" x14ac:dyDescent="0.25">
      <c r="B16" t="s">
        <v>263</v>
      </c>
      <c r="C16" s="7" t="s">
        <v>244</v>
      </c>
      <c r="D16" s="7" t="s">
        <v>244</v>
      </c>
      <c r="E16" s="7" t="s">
        <v>244</v>
      </c>
    </row>
    <row r="17" spans="2:5" x14ac:dyDescent="0.25">
      <c r="B17" t="s">
        <v>264</v>
      </c>
      <c r="C17" s="7" t="s">
        <v>245</v>
      </c>
      <c r="D17" s="7" t="s">
        <v>243</v>
      </c>
      <c r="E17" s="7" t="s">
        <v>245</v>
      </c>
    </row>
    <row r="18" spans="2:5" x14ac:dyDescent="0.25">
      <c r="B18" t="s">
        <v>265</v>
      </c>
      <c r="C18" s="7" t="s">
        <v>244</v>
      </c>
      <c r="D18" s="7" t="s">
        <v>244</v>
      </c>
      <c r="E18" s="7" t="s">
        <v>244</v>
      </c>
    </row>
    <row r="19" spans="2:5" x14ac:dyDescent="0.25">
      <c r="B19" t="s">
        <v>266</v>
      </c>
      <c r="C19" s="7" t="s">
        <v>244</v>
      </c>
      <c r="D19" s="7" t="s">
        <v>245</v>
      </c>
      <c r="E19" s="7" t="s">
        <v>245</v>
      </c>
    </row>
    <row r="20" spans="2:5" x14ac:dyDescent="0.25">
      <c r="B20" t="s">
        <v>267</v>
      </c>
      <c r="C20" s="7" t="s">
        <v>244</v>
      </c>
      <c r="D20" s="7" t="s">
        <v>244</v>
      </c>
      <c r="E20" s="7" t="s">
        <v>244</v>
      </c>
    </row>
    <row r="21" spans="2:5" x14ac:dyDescent="0.25">
      <c r="B21" t="s">
        <v>268</v>
      </c>
      <c r="C21" s="7" t="s">
        <v>243</v>
      </c>
      <c r="D21" s="7" t="s">
        <v>243</v>
      </c>
      <c r="E21" s="7" t="s">
        <v>243</v>
      </c>
    </row>
    <row r="22" spans="2:5" x14ac:dyDescent="0.25">
      <c r="B22" t="s">
        <v>269</v>
      </c>
      <c r="C22" s="7" t="s">
        <v>244</v>
      </c>
      <c r="D22" s="7" t="s">
        <v>244</v>
      </c>
      <c r="E22" s="7" t="s">
        <v>244</v>
      </c>
    </row>
    <row r="23" spans="2:5" x14ac:dyDescent="0.25">
      <c r="B23" t="s">
        <v>270</v>
      </c>
      <c r="C23" s="7" t="s">
        <v>245</v>
      </c>
      <c r="D23" s="7" t="s">
        <v>245</v>
      </c>
      <c r="E23" s="7" t="s">
        <v>245</v>
      </c>
    </row>
    <row r="24" spans="2:5" x14ac:dyDescent="0.25">
      <c r="B24" t="s">
        <v>271</v>
      </c>
      <c r="C24" s="7" t="s">
        <v>244</v>
      </c>
      <c r="D24" s="7" t="s">
        <v>244</v>
      </c>
      <c r="E24" s="7" t="s">
        <v>244</v>
      </c>
    </row>
    <row r="25" spans="2:5" x14ac:dyDescent="0.25">
      <c r="B25" t="s">
        <v>272</v>
      </c>
      <c r="C25" s="7" t="s">
        <v>243</v>
      </c>
      <c r="D25" s="7" t="s">
        <v>243</v>
      </c>
      <c r="E25" s="7" t="s">
        <v>243</v>
      </c>
    </row>
    <row r="26" spans="2:5" x14ac:dyDescent="0.25">
      <c r="B26" t="s">
        <v>273</v>
      </c>
      <c r="C26" s="7" t="s">
        <v>244</v>
      </c>
      <c r="D26" s="7" t="s">
        <v>244</v>
      </c>
      <c r="E26" s="7" t="s">
        <v>244</v>
      </c>
    </row>
    <row r="27" spans="2:5" x14ac:dyDescent="0.25">
      <c r="B27" t="s">
        <v>274</v>
      </c>
      <c r="C27" s="7" t="s">
        <v>243</v>
      </c>
      <c r="D27" s="7" t="s">
        <v>243</v>
      </c>
      <c r="E27" s="7" t="s">
        <v>243</v>
      </c>
    </row>
    <row r="28" spans="2:5" x14ac:dyDescent="0.25">
      <c r="B28" t="s">
        <v>275</v>
      </c>
      <c r="C28" s="7" t="s">
        <v>243</v>
      </c>
      <c r="D28" s="7" t="s">
        <v>243</v>
      </c>
      <c r="E28" s="7" t="s">
        <v>243</v>
      </c>
    </row>
    <row r="29" spans="2:5" x14ac:dyDescent="0.25">
      <c r="B29" t="s">
        <v>276</v>
      </c>
      <c r="C29" s="7" t="s">
        <v>245</v>
      </c>
      <c r="D29" s="7" t="s">
        <v>245</v>
      </c>
      <c r="E29" s="7" t="s">
        <v>243</v>
      </c>
    </row>
  </sheetData>
  <mergeCells count="1">
    <mergeCell ref="H6:M1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6E4E-E3E5-404E-8ABD-FFE6CE159D1E}">
  <dimension ref="B1:O30"/>
  <sheetViews>
    <sheetView topLeftCell="A10" workbookViewId="0">
      <selection activeCell="K7" sqref="K7:O11"/>
    </sheetView>
  </sheetViews>
  <sheetFormatPr defaultRowHeight="15" x14ac:dyDescent="0.25"/>
  <cols>
    <col min="2" max="2" width="9.140625" style="11"/>
    <col min="3" max="9" width="15.28515625" style="12" customWidth="1"/>
  </cols>
  <sheetData>
    <row r="1" spans="2:15" x14ac:dyDescent="0.25">
      <c r="B1" s="57" t="s">
        <v>285</v>
      </c>
    </row>
    <row r="3" spans="2:15" ht="135" x14ac:dyDescent="0.25">
      <c r="B3" s="11" t="s">
        <v>51</v>
      </c>
      <c r="C3" s="12" t="s">
        <v>280</v>
      </c>
      <c r="D3" s="12" t="s">
        <v>281</v>
      </c>
      <c r="E3" s="12" t="s">
        <v>282</v>
      </c>
      <c r="F3" s="12" t="s">
        <v>283</v>
      </c>
      <c r="G3" s="12" t="s">
        <v>282</v>
      </c>
      <c r="H3" s="12" t="s">
        <v>284</v>
      </c>
      <c r="I3" s="12" t="s">
        <v>282</v>
      </c>
    </row>
    <row r="4" spans="2:15" x14ac:dyDescent="0.25">
      <c r="B4" s="11" t="s">
        <v>61</v>
      </c>
      <c r="C4" s="12" t="s">
        <v>243</v>
      </c>
      <c r="D4" s="65">
        <v>0.82869999999999999</v>
      </c>
      <c r="E4" s="12" t="s">
        <v>243</v>
      </c>
      <c r="F4" s="65">
        <v>0.94450000000000001</v>
      </c>
      <c r="G4" s="12" t="s">
        <v>243</v>
      </c>
      <c r="H4" s="65">
        <v>0.1686</v>
      </c>
      <c r="I4" s="12" t="s">
        <v>245</v>
      </c>
    </row>
    <row r="5" spans="2:15" x14ac:dyDescent="0.25">
      <c r="B5" s="11" t="s">
        <v>62</v>
      </c>
      <c r="C5" s="12" t="s">
        <v>243</v>
      </c>
      <c r="D5" s="65">
        <v>1.2153</v>
      </c>
      <c r="E5" s="12" t="s">
        <v>243</v>
      </c>
      <c r="F5" s="65">
        <v>0.89839999999999998</v>
      </c>
      <c r="G5" s="12" t="s">
        <v>245</v>
      </c>
      <c r="H5" s="65">
        <v>0.41799999999999998</v>
      </c>
      <c r="I5" s="12" t="s">
        <v>245</v>
      </c>
    </row>
    <row r="6" spans="2:15" x14ac:dyDescent="0.25">
      <c r="B6" s="11" t="s">
        <v>63</v>
      </c>
      <c r="C6" s="12" t="s">
        <v>243</v>
      </c>
      <c r="D6" s="65">
        <v>0.51</v>
      </c>
      <c r="E6" s="12" t="s">
        <v>245</v>
      </c>
      <c r="F6" s="65">
        <v>0.91810000000000003</v>
      </c>
      <c r="G6" s="12" t="s">
        <v>243</v>
      </c>
      <c r="H6" s="65">
        <v>0.81479999999999997</v>
      </c>
      <c r="I6" s="12" t="s">
        <v>245</v>
      </c>
    </row>
    <row r="7" spans="2:15" x14ac:dyDescent="0.25">
      <c r="B7" s="11" t="s">
        <v>64</v>
      </c>
      <c r="C7" s="12" t="s">
        <v>279</v>
      </c>
      <c r="D7" s="65">
        <v>0.77049999999999996</v>
      </c>
      <c r="E7" s="12" t="s">
        <v>243</v>
      </c>
      <c r="F7" s="65">
        <v>0.82589999999999997</v>
      </c>
      <c r="G7" s="12" t="s">
        <v>245</v>
      </c>
      <c r="H7" s="65">
        <v>0.95020000000000004</v>
      </c>
      <c r="I7" s="12" t="s">
        <v>245</v>
      </c>
      <c r="K7" s="60" t="s">
        <v>335</v>
      </c>
      <c r="L7" s="60"/>
      <c r="M7" s="60"/>
      <c r="N7" s="60"/>
      <c r="O7" s="60"/>
    </row>
    <row r="8" spans="2:15" x14ac:dyDescent="0.25">
      <c r="B8" s="11" t="s">
        <v>52</v>
      </c>
      <c r="C8" s="12" t="s">
        <v>244</v>
      </c>
      <c r="D8" s="65">
        <v>0.75109999999999999</v>
      </c>
      <c r="E8" s="12" t="s">
        <v>243</v>
      </c>
      <c r="F8" s="65">
        <v>0.96330000000000005</v>
      </c>
      <c r="G8" s="12" t="s">
        <v>244</v>
      </c>
      <c r="H8" s="65">
        <v>1.0846</v>
      </c>
      <c r="I8" s="12" t="s">
        <v>244</v>
      </c>
      <c r="K8" s="60"/>
      <c r="L8" s="60"/>
      <c r="M8" s="60"/>
      <c r="N8" s="60"/>
      <c r="O8" s="60"/>
    </row>
    <row r="9" spans="2:15" x14ac:dyDescent="0.25">
      <c r="B9" s="11" t="s">
        <v>53</v>
      </c>
      <c r="C9" s="12" t="s">
        <v>243</v>
      </c>
      <c r="D9" s="65">
        <v>0.72270000000000001</v>
      </c>
      <c r="E9" s="12" t="s">
        <v>243</v>
      </c>
      <c r="F9" s="65">
        <v>0.92210000000000003</v>
      </c>
      <c r="G9" s="12" t="s">
        <v>243</v>
      </c>
      <c r="H9" s="65">
        <v>0.55689999999999995</v>
      </c>
      <c r="I9" s="12" t="s">
        <v>245</v>
      </c>
      <c r="K9" s="60"/>
      <c r="L9" s="60"/>
      <c r="M9" s="60"/>
      <c r="N9" s="60"/>
      <c r="O9" s="60"/>
    </row>
    <row r="10" spans="2:15" x14ac:dyDescent="0.25">
      <c r="B10" s="11" t="s">
        <v>59</v>
      </c>
      <c r="C10" s="12" t="s">
        <v>244</v>
      </c>
      <c r="D10" s="65">
        <v>0.43169999999999997</v>
      </c>
      <c r="E10" s="12" t="s">
        <v>245</v>
      </c>
      <c r="F10" s="65">
        <v>0.97060000000000002</v>
      </c>
      <c r="G10" s="12" t="s">
        <v>244</v>
      </c>
      <c r="H10" s="65">
        <v>19.926200000000001</v>
      </c>
      <c r="I10" s="12" t="s">
        <v>244</v>
      </c>
      <c r="K10" s="60"/>
      <c r="L10" s="60"/>
      <c r="M10" s="60"/>
      <c r="N10" s="60"/>
      <c r="O10" s="60"/>
    </row>
    <row r="11" spans="2:15" x14ac:dyDescent="0.25">
      <c r="B11" s="11" t="s">
        <v>65</v>
      </c>
      <c r="C11" s="12" t="s">
        <v>245</v>
      </c>
      <c r="D11" s="65">
        <v>0.501</v>
      </c>
      <c r="E11" s="12" t="s">
        <v>245</v>
      </c>
      <c r="F11" s="65">
        <v>0.88329999999999997</v>
      </c>
      <c r="G11" s="12" t="s">
        <v>245</v>
      </c>
      <c r="H11" s="65">
        <v>8.8999999999999996E-2</v>
      </c>
      <c r="I11" s="12" t="s">
        <v>245</v>
      </c>
      <c r="K11" s="60"/>
      <c r="L11" s="60"/>
      <c r="M11" s="60"/>
      <c r="N11" s="60"/>
      <c r="O11" s="60"/>
    </row>
    <row r="12" spans="2:15" x14ac:dyDescent="0.25">
      <c r="B12" s="11" t="s">
        <v>54</v>
      </c>
      <c r="C12" s="12" t="s">
        <v>244</v>
      </c>
      <c r="D12" s="65">
        <v>0.92369999999999997</v>
      </c>
      <c r="E12" s="12" t="s">
        <v>243</v>
      </c>
      <c r="F12" s="65">
        <v>0.96260000000000001</v>
      </c>
      <c r="G12" s="12" t="s">
        <v>244</v>
      </c>
      <c r="H12" s="65">
        <v>-10.2189</v>
      </c>
      <c r="I12" s="12" t="s">
        <v>244</v>
      </c>
    </row>
    <row r="13" spans="2:15" x14ac:dyDescent="0.25">
      <c r="B13" s="11" t="s">
        <v>66</v>
      </c>
      <c r="C13" s="12" t="s">
        <v>244</v>
      </c>
      <c r="D13" s="65">
        <v>0.56489999999999996</v>
      </c>
      <c r="E13" s="12" t="s">
        <v>245</v>
      </c>
      <c r="F13" s="65">
        <v>0.98040000000000005</v>
      </c>
      <c r="G13" s="12" t="s">
        <v>244</v>
      </c>
      <c r="H13" s="65">
        <v>1.7502</v>
      </c>
      <c r="I13" s="12" t="s">
        <v>244</v>
      </c>
    </row>
    <row r="14" spans="2:15" x14ac:dyDescent="0.25">
      <c r="B14" s="11" t="s">
        <v>67</v>
      </c>
      <c r="C14" s="12" t="s">
        <v>246</v>
      </c>
      <c r="D14" s="65">
        <v>2.0872000000000002</v>
      </c>
      <c r="E14" s="12" t="s">
        <v>244</v>
      </c>
      <c r="F14" s="65">
        <v>1.0654999999999999</v>
      </c>
      <c r="G14" s="12" t="s">
        <v>244</v>
      </c>
      <c r="H14" s="65">
        <v>24.177499999999998</v>
      </c>
      <c r="I14" s="12" t="s">
        <v>244</v>
      </c>
    </row>
    <row r="15" spans="2:15" x14ac:dyDescent="0.25">
      <c r="B15" s="11" t="s">
        <v>55</v>
      </c>
      <c r="C15" s="12" t="s">
        <v>244</v>
      </c>
      <c r="D15" s="65">
        <v>0.85250000000000004</v>
      </c>
      <c r="E15" s="12" t="s">
        <v>243</v>
      </c>
      <c r="F15" s="65">
        <v>1.0036</v>
      </c>
      <c r="G15" s="12" t="s">
        <v>244</v>
      </c>
      <c r="H15" s="65">
        <v>0.98870000000000002</v>
      </c>
      <c r="I15" s="12" t="s">
        <v>245</v>
      </c>
    </row>
    <row r="16" spans="2:15" x14ac:dyDescent="0.25">
      <c r="B16" s="11" t="s">
        <v>68</v>
      </c>
      <c r="C16" s="12" t="s">
        <v>244</v>
      </c>
      <c r="D16" s="65">
        <v>0.4587</v>
      </c>
      <c r="E16" s="12" t="s">
        <v>245</v>
      </c>
      <c r="F16" s="65">
        <v>0.9768</v>
      </c>
      <c r="G16" s="12" t="s">
        <v>244</v>
      </c>
      <c r="H16" s="65">
        <v>-5.7652000000000001</v>
      </c>
      <c r="I16" s="12" t="s">
        <v>244</v>
      </c>
    </row>
    <row r="17" spans="2:9" x14ac:dyDescent="0.25">
      <c r="B17" s="11" t="s">
        <v>69</v>
      </c>
      <c r="C17" s="12" t="s">
        <v>243</v>
      </c>
      <c r="D17" s="65">
        <v>0.2311</v>
      </c>
      <c r="E17" s="12" t="s">
        <v>245</v>
      </c>
      <c r="F17" s="65">
        <v>0.92689999999999995</v>
      </c>
      <c r="G17" s="12" t="s">
        <v>243</v>
      </c>
      <c r="H17" s="65">
        <v>0.90269999999999995</v>
      </c>
      <c r="I17" s="12" t="s">
        <v>245</v>
      </c>
    </row>
    <row r="18" spans="2:9" x14ac:dyDescent="0.25">
      <c r="B18" s="11" t="s">
        <v>70</v>
      </c>
      <c r="C18" s="12" t="s">
        <v>243</v>
      </c>
      <c r="D18" s="65">
        <v>0.47970000000000002</v>
      </c>
      <c r="E18" s="12" t="s">
        <v>245</v>
      </c>
      <c r="F18" s="65">
        <v>0.92710000000000004</v>
      </c>
      <c r="G18" s="12" t="s">
        <v>243</v>
      </c>
      <c r="H18" s="65">
        <v>0.44059999999999999</v>
      </c>
      <c r="I18" s="12" t="s">
        <v>245</v>
      </c>
    </row>
    <row r="19" spans="2:9" x14ac:dyDescent="0.25">
      <c r="B19" s="11" t="s">
        <v>56</v>
      </c>
      <c r="C19" s="12" t="s">
        <v>244</v>
      </c>
      <c r="D19" s="65">
        <v>0.67869999999999997</v>
      </c>
      <c r="E19" s="12" t="s">
        <v>243</v>
      </c>
      <c r="F19" s="65">
        <v>0.96060000000000001</v>
      </c>
      <c r="G19" s="12" t="s">
        <v>244</v>
      </c>
      <c r="H19" s="65">
        <v>-3.0756999999999999</v>
      </c>
      <c r="I19" s="12" t="s">
        <v>244</v>
      </c>
    </row>
    <row r="20" spans="2:9" x14ac:dyDescent="0.25">
      <c r="B20" s="11" t="s">
        <v>57</v>
      </c>
      <c r="C20" s="12" t="s">
        <v>243</v>
      </c>
      <c r="D20" s="65">
        <v>0.67490000000000006</v>
      </c>
      <c r="E20" s="12" t="s">
        <v>243</v>
      </c>
      <c r="F20" s="65">
        <v>0.94730000000000003</v>
      </c>
      <c r="G20" s="12" t="s">
        <v>243</v>
      </c>
      <c r="H20" s="65">
        <v>0.79510000000000003</v>
      </c>
      <c r="I20" s="12" t="s">
        <v>245</v>
      </c>
    </row>
    <row r="21" spans="2:9" x14ac:dyDescent="0.25">
      <c r="B21" s="11" t="s">
        <v>71</v>
      </c>
      <c r="C21" s="12" t="s">
        <v>243</v>
      </c>
      <c r="D21" s="65">
        <v>0.64980000000000004</v>
      </c>
      <c r="E21" s="12" t="s">
        <v>243</v>
      </c>
      <c r="F21" s="65">
        <v>0.94420000000000004</v>
      </c>
      <c r="G21" s="12" t="s">
        <v>243</v>
      </c>
      <c r="H21" s="65">
        <v>0.62809999999999999</v>
      </c>
      <c r="I21" s="12" t="s">
        <v>245</v>
      </c>
    </row>
    <row r="22" spans="2:9" x14ac:dyDescent="0.25">
      <c r="B22" s="11" t="s">
        <v>72</v>
      </c>
      <c r="C22" s="12" t="s">
        <v>246</v>
      </c>
      <c r="D22" s="65">
        <v>2.7254</v>
      </c>
      <c r="E22" s="12" t="s">
        <v>244</v>
      </c>
      <c r="F22" s="65">
        <v>1.05</v>
      </c>
      <c r="G22" s="12" t="s">
        <v>244</v>
      </c>
      <c r="H22" s="65">
        <v>4.8216999999999999</v>
      </c>
      <c r="I22" s="12" t="s">
        <v>244</v>
      </c>
    </row>
    <row r="23" spans="2:9" x14ac:dyDescent="0.25">
      <c r="B23" s="11" t="s">
        <v>73</v>
      </c>
      <c r="C23" s="12" t="s">
        <v>244</v>
      </c>
      <c r="D23" s="65">
        <v>0.30359999999999998</v>
      </c>
      <c r="E23" s="12" t="s">
        <v>245</v>
      </c>
      <c r="F23" s="65">
        <v>0.91010000000000002</v>
      </c>
      <c r="G23" s="12" t="s">
        <v>243</v>
      </c>
      <c r="H23" s="65">
        <v>7.0216000000000003</v>
      </c>
      <c r="I23" s="12" t="s">
        <v>244</v>
      </c>
    </row>
    <row r="24" spans="2:9" x14ac:dyDescent="0.25">
      <c r="B24" s="11" t="s">
        <v>74</v>
      </c>
      <c r="C24" s="12" t="s">
        <v>244</v>
      </c>
      <c r="D24" s="65">
        <v>0.65410000000000001</v>
      </c>
      <c r="E24" s="12" t="s">
        <v>243</v>
      </c>
      <c r="F24" s="65">
        <v>0.89529999999999998</v>
      </c>
      <c r="G24" s="12" t="s">
        <v>245</v>
      </c>
      <c r="H24" s="65">
        <v>2.0663999999999998</v>
      </c>
      <c r="I24" s="12" t="s">
        <v>244</v>
      </c>
    </row>
    <row r="25" spans="2:9" x14ac:dyDescent="0.25">
      <c r="B25" s="11" t="s">
        <v>60</v>
      </c>
      <c r="C25" s="12" t="s">
        <v>244</v>
      </c>
      <c r="D25" s="65">
        <v>0.55220000000000002</v>
      </c>
      <c r="E25" s="12" t="s">
        <v>245</v>
      </c>
      <c r="F25" s="65">
        <v>0.87829999999999997</v>
      </c>
      <c r="G25" s="12" t="s">
        <v>245</v>
      </c>
      <c r="H25" s="65">
        <v>2.331</v>
      </c>
      <c r="I25" s="12" t="s">
        <v>244</v>
      </c>
    </row>
    <row r="26" spans="2:9" x14ac:dyDescent="0.25">
      <c r="B26" s="11" t="s">
        <v>75</v>
      </c>
      <c r="C26" s="12" t="s">
        <v>246</v>
      </c>
      <c r="D26" s="65">
        <v>2.1629999999999998</v>
      </c>
      <c r="E26" s="12" t="s">
        <v>244</v>
      </c>
      <c r="F26" s="65">
        <v>1.0195000000000001</v>
      </c>
      <c r="G26" s="12" t="s">
        <v>244</v>
      </c>
      <c r="H26" s="65">
        <v>6.4104000000000001</v>
      </c>
      <c r="I26" s="12" t="s">
        <v>244</v>
      </c>
    </row>
    <row r="27" spans="2:9" x14ac:dyDescent="0.25">
      <c r="B27" s="11" t="s">
        <v>58</v>
      </c>
      <c r="C27" s="12" t="s">
        <v>244</v>
      </c>
      <c r="D27" s="65">
        <v>1.0579000000000001</v>
      </c>
      <c r="E27" s="12" t="s">
        <v>243</v>
      </c>
      <c r="F27" s="65">
        <v>0.97109999999999996</v>
      </c>
      <c r="G27" s="12" t="s">
        <v>244</v>
      </c>
      <c r="H27" s="65">
        <v>0.25340000000000001</v>
      </c>
      <c r="I27" s="12" t="s">
        <v>245</v>
      </c>
    </row>
    <row r="28" spans="2:9" x14ac:dyDescent="0.25">
      <c r="B28" s="11" t="s">
        <v>76</v>
      </c>
      <c r="C28" s="12" t="s">
        <v>244</v>
      </c>
      <c r="D28" s="65">
        <v>0.61829999999999996</v>
      </c>
      <c r="E28" s="12" t="s">
        <v>243</v>
      </c>
      <c r="F28" s="65">
        <v>0.97719999999999996</v>
      </c>
      <c r="G28" s="12" t="s">
        <v>244</v>
      </c>
      <c r="H28" s="65">
        <v>1.0165</v>
      </c>
      <c r="I28" s="12" t="s">
        <v>244</v>
      </c>
    </row>
    <row r="29" spans="2:9" x14ac:dyDescent="0.25">
      <c r="B29" s="11" t="s">
        <v>77</v>
      </c>
      <c r="C29" s="12" t="s">
        <v>243</v>
      </c>
      <c r="D29" s="65">
        <v>2.0445000000000002</v>
      </c>
      <c r="E29" s="12" t="s">
        <v>244</v>
      </c>
      <c r="F29" s="65">
        <v>0.93679999999999997</v>
      </c>
      <c r="G29" s="12" t="s">
        <v>243</v>
      </c>
      <c r="H29" s="65">
        <v>0.7278</v>
      </c>
      <c r="I29" s="12" t="s">
        <v>245</v>
      </c>
    </row>
    <row r="30" spans="2:9" x14ac:dyDescent="0.25">
      <c r="B30" s="11" t="s">
        <v>78</v>
      </c>
      <c r="C30" s="12" t="s">
        <v>244</v>
      </c>
      <c r="D30" s="65">
        <v>0.46350000000000002</v>
      </c>
      <c r="E30" s="12" t="s">
        <v>245</v>
      </c>
      <c r="F30" s="65">
        <v>0.9456</v>
      </c>
      <c r="G30" s="12" t="s">
        <v>243</v>
      </c>
      <c r="H30" s="65">
        <v>5.3940000000000001</v>
      </c>
      <c r="I30" s="12" t="s">
        <v>244</v>
      </c>
    </row>
  </sheetData>
  <mergeCells count="1">
    <mergeCell ref="K7:O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B256-7658-4B98-9011-5C31B2373493}">
  <dimension ref="B1:H31"/>
  <sheetViews>
    <sheetView topLeftCell="A7" workbookViewId="0">
      <selection activeCell="B10" sqref="B10"/>
    </sheetView>
  </sheetViews>
  <sheetFormatPr defaultRowHeight="15" x14ac:dyDescent="0.25"/>
  <cols>
    <col min="1" max="1" width="9.140625" style="9"/>
    <col min="2" max="2" width="52.5703125" style="9" bestFit="1" customWidth="1"/>
    <col min="3" max="6" width="17.5703125" style="9" bestFit="1" customWidth="1"/>
    <col min="7" max="7" width="16.42578125" style="10" bestFit="1" customWidth="1"/>
    <col min="8" max="8" width="14.28515625" style="10" customWidth="1"/>
    <col min="9" max="16384" width="9.140625" style="9"/>
  </cols>
  <sheetData>
    <row r="1" spans="2:8" x14ac:dyDescent="0.25">
      <c r="B1" s="9" t="s">
        <v>48</v>
      </c>
    </row>
    <row r="3" spans="2:8" ht="45" x14ac:dyDescent="0.25">
      <c r="B3" s="9" t="s">
        <v>0</v>
      </c>
      <c r="C3" s="11">
        <v>2015</v>
      </c>
      <c r="D3" s="11">
        <v>2016</v>
      </c>
      <c r="E3" s="11">
        <v>2017</v>
      </c>
      <c r="F3" s="11">
        <v>2018</v>
      </c>
      <c r="G3" s="12" t="s">
        <v>1</v>
      </c>
      <c r="H3" s="12" t="s">
        <v>2</v>
      </c>
    </row>
    <row r="4" spans="2:8" x14ac:dyDescent="0.25">
      <c r="B4" s="9" t="s">
        <v>22</v>
      </c>
      <c r="C4" s="13">
        <v>683468638356.3501</v>
      </c>
      <c r="D4" s="13">
        <v>722208621227.12976</v>
      </c>
      <c r="E4" s="13">
        <v>757475430121.90027</v>
      </c>
      <c r="F4" s="13">
        <v>807151905876.05017</v>
      </c>
      <c r="G4" s="14">
        <v>49676475754.149902</v>
      </c>
      <c r="H4" s="15">
        <v>6.5581633117994975E-2</v>
      </c>
    </row>
    <row r="5" spans="2:8" x14ac:dyDescent="0.25">
      <c r="B5" s="9" t="s">
        <v>23</v>
      </c>
      <c r="C5" s="13">
        <v>436471195731.94</v>
      </c>
      <c r="D5" s="13">
        <v>461146559215.42993</v>
      </c>
      <c r="E5" s="13">
        <v>493346158414.62012</v>
      </c>
      <c r="F5" s="13">
        <v>526421852166.76984</v>
      </c>
      <c r="G5" s="14">
        <v>33075693752.149719</v>
      </c>
      <c r="H5" s="15">
        <v>6.7043582255589595E-2</v>
      </c>
    </row>
    <row r="6" spans="2:8" x14ac:dyDescent="0.25">
      <c r="B6" s="9" t="s">
        <v>24</v>
      </c>
      <c r="C6" s="13">
        <v>344277873227.59119</v>
      </c>
      <c r="D6" s="13">
        <v>360081848932.81439</v>
      </c>
      <c r="E6" s="13">
        <v>385467087399.55994</v>
      </c>
      <c r="F6" s="13">
        <v>410357821061.70001</v>
      </c>
      <c r="G6" s="14">
        <v>24890733662.140076</v>
      </c>
      <c r="H6" s="15">
        <v>6.4572915498591774E-2</v>
      </c>
    </row>
    <row r="7" spans="2:8" x14ac:dyDescent="0.25">
      <c r="B7" s="9" t="s">
        <v>25</v>
      </c>
      <c r="C7" s="13">
        <v>159859784993.47998</v>
      </c>
      <c r="D7" s="13">
        <v>176130554343.25003</v>
      </c>
      <c r="E7" s="13">
        <v>172344699768.89993</v>
      </c>
      <c r="F7" s="13">
        <v>180084300373.97</v>
      </c>
      <c r="G7" s="14">
        <v>7739600605.0700684</v>
      </c>
      <c r="H7" s="15">
        <v>4.4907679873232166E-2</v>
      </c>
    </row>
    <row r="8" spans="2:8" x14ac:dyDescent="0.25">
      <c r="B8" s="9" t="s">
        <v>26</v>
      </c>
      <c r="C8" s="13">
        <v>60971164877.000008</v>
      </c>
      <c r="D8" s="13">
        <v>69828211632.199997</v>
      </c>
      <c r="E8" s="13">
        <v>66790137793.399986</v>
      </c>
      <c r="F8" s="13">
        <v>71637464488.689987</v>
      </c>
      <c r="G8" s="14">
        <v>4847326695.2900009</v>
      </c>
      <c r="H8" s="15">
        <v>7.2575485774323406E-2</v>
      </c>
    </row>
    <row r="9" spans="2:8" x14ac:dyDescent="0.25">
      <c r="B9" s="9" t="s">
        <v>27</v>
      </c>
      <c r="C9" s="13">
        <v>73193369327.509995</v>
      </c>
      <c r="D9" s="13">
        <v>69311308426.399994</v>
      </c>
      <c r="E9" s="13">
        <v>79150061054.230011</v>
      </c>
      <c r="F9" s="13">
        <v>91417367338.880005</v>
      </c>
      <c r="G9" s="14">
        <v>12267306284.649994</v>
      </c>
      <c r="H9" s="15">
        <v>0.15498795732128362</v>
      </c>
    </row>
    <row r="10" spans="2:8" x14ac:dyDescent="0.25">
      <c r="B10" s="9" t="s">
        <v>28</v>
      </c>
      <c r="C10" s="13">
        <v>13944288303.419998</v>
      </c>
      <c r="D10" s="13">
        <v>15620199242.049997</v>
      </c>
      <c r="E10" s="13">
        <v>12634510884.150003</v>
      </c>
      <c r="F10" s="13">
        <v>9228385996.4300003</v>
      </c>
      <c r="G10" s="14">
        <v>-3406124887.7200031</v>
      </c>
      <c r="H10" s="15">
        <v>-0.26958897886525923</v>
      </c>
    </row>
    <row r="11" spans="2:8" x14ac:dyDescent="0.25">
      <c r="B11" s="9" t="s">
        <v>29</v>
      </c>
      <c r="C11" s="13">
        <v>669524350052.93005</v>
      </c>
      <c r="D11" s="13">
        <v>706588421985.07983</v>
      </c>
      <c r="E11" s="13">
        <v>744840919237.75024</v>
      </c>
      <c r="F11" s="13">
        <v>797923519879.62012</v>
      </c>
      <c r="G11" s="14">
        <v>53082600641.869873</v>
      </c>
      <c r="H11" s="15">
        <v>7.1267030678434193E-2</v>
      </c>
    </row>
    <row r="12" spans="2:8" x14ac:dyDescent="0.25">
      <c r="B12" s="9" t="s">
        <v>30</v>
      </c>
      <c r="C12" s="13">
        <v>34839840148.480003</v>
      </c>
      <c r="D12" s="13">
        <v>24733762889.249996</v>
      </c>
      <c r="E12" s="13">
        <v>25678454181.860001</v>
      </c>
      <c r="F12" s="13">
        <v>23497774683.480003</v>
      </c>
      <c r="G12" s="14">
        <v>-2180679498.3799973</v>
      </c>
      <c r="H12" s="15">
        <v>-8.4922537896400793E-2</v>
      </c>
    </row>
    <row r="13" spans="2:8" x14ac:dyDescent="0.25">
      <c r="B13" s="9" t="s">
        <v>31</v>
      </c>
      <c r="C13" s="13">
        <v>23689494709.999992</v>
      </c>
      <c r="D13" s="13">
        <v>16365296415.790001</v>
      </c>
      <c r="E13" s="13">
        <v>18175415129.639999</v>
      </c>
      <c r="F13" s="13">
        <v>17970270214.639999</v>
      </c>
      <c r="G13" s="14">
        <v>-205144915</v>
      </c>
      <c r="H13" s="15">
        <v>-1.1286945224456247E-2</v>
      </c>
    </row>
    <row r="14" spans="2:8" x14ac:dyDescent="0.25">
      <c r="B14" s="9" t="s">
        <v>32</v>
      </c>
      <c r="C14" s="13">
        <v>3669491645.2899995</v>
      </c>
      <c r="D14" s="13">
        <v>4982541977.4699993</v>
      </c>
      <c r="E14" s="13">
        <v>4233514734.8600001</v>
      </c>
      <c r="F14" s="13">
        <v>4226338712.8800001</v>
      </c>
      <c r="G14" s="14">
        <v>-7176021.9800000191</v>
      </c>
      <c r="H14" s="15">
        <v>-1.6950506681624497E-3</v>
      </c>
    </row>
    <row r="15" spans="2:8" x14ac:dyDescent="0.25">
      <c r="B15" s="9" t="s">
        <v>33</v>
      </c>
      <c r="C15" s="13">
        <v>7480853793.1900005</v>
      </c>
      <c r="D15" s="13">
        <v>3385924495.9899998</v>
      </c>
      <c r="E15" s="13">
        <v>3269524317.3600001</v>
      </c>
      <c r="F15" s="13">
        <v>1301165755.96</v>
      </c>
      <c r="G15" s="14">
        <v>-1968358561.4000001</v>
      </c>
      <c r="H15" s="15">
        <v>-0.60203209101358346</v>
      </c>
    </row>
    <row r="16" spans="2:8" x14ac:dyDescent="0.25">
      <c r="B16" s="9" t="s">
        <v>34</v>
      </c>
      <c r="C16" s="13">
        <v>11150345438.480009</v>
      </c>
      <c r="D16" s="13">
        <v>8368466473.4599953</v>
      </c>
      <c r="E16" s="13">
        <v>7503039052.2199993</v>
      </c>
      <c r="F16" s="13">
        <v>5527504468.840003</v>
      </c>
      <c r="G16" s="14">
        <v>-1975534583.3799963</v>
      </c>
      <c r="H16" s="15">
        <v>-0.26329792096650156</v>
      </c>
    </row>
    <row r="17" spans="2:8" x14ac:dyDescent="0.25">
      <c r="B17" s="9" t="s">
        <v>35</v>
      </c>
      <c r="C17" s="13">
        <v>680674695491.41003</v>
      </c>
      <c r="D17" s="13">
        <v>714956888458.53979</v>
      </c>
      <c r="E17" s="13">
        <v>752343958289.97021</v>
      </c>
      <c r="F17" s="13">
        <v>803451024348.46008</v>
      </c>
      <c r="G17" s="14">
        <v>51107066058.489868</v>
      </c>
      <c r="H17" s="15">
        <v>6.7930453212720635E-2</v>
      </c>
    </row>
    <row r="18" spans="2:8" x14ac:dyDescent="0.25">
      <c r="C18" s="13"/>
      <c r="D18" s="13"/>
      <c r="E18" s="13"/>
      <c r="F18" s="13"/>
      <c r="G18" s="14"/>
      <c r="H18" s="15"/>
    </row>
    <row r="19" spans="2:8" x14ac:dyDescent="0.25">
      <c r="B19" s="9" t="s">
        <v>36</v>
      </c>
      <c r="C19" s="13">
        <v>663076600498.63</v>
      </c>
      <c r="D19" s="13">
        <v>690478102159.79004</v>
      </c>
      <c r="E19" s="13">
        <v>738436620780.60999</v>
      </c>
      <c r="F19" s="13">
        <v>777813489968.09204</v>
      </c>
      <c r="G19" s="14">
        <v>39376869187.482056</v>
      </c>
      <c r="H19" s="15">
        <v>5.3324643008436264E-2</v>
      </c>
    </row>
    <row r="20" spans="2:8" x14ac:dyDescent="0.25">
      <c r="B20" s="9" t="s">
        <v>37</v>
      </c>
      <c r="C20" s="13">
        <v>358032398333.79993</v>
      </c>
      <c r="D20" s="13">
        <v>377545012307.66998</v>
      </c>
      <c r="E20" s="13">
        <v>402932731973.54004</v>
      </c>
      <c r="F20" s="13">
        <v>420719402940.82001</v>
      </c>
      <c r="G20" s="14">
        <v>17786670967.279968</v>
      </c>
      <c r="H20" s="15">
        <v>4.4143028242361784E-2</v>
      </c>
    </row>
    <row r="21" spans="2:8" x14ac:dyDescent="0.25">
      <c r="B21" s="9" t="s">
        <v>38</v>
      </c>
      <c r="C21" s="13">
        <v>26558721813.909996</v>
      </c>
      <c r="D21" s="13">
        <v>17839752569.940002</v>
      </c>
      <c r="E21" s="13">
        <v>20601853570.080002</v>
      </c>
      <c r="F21" s="13">
        <v>26918968398.667</v>
      </c>
      <c r="G21" s="14">
        <v>6317114828.586998</v>
      </c>
      <c r="H21" s="15">
        <v>0.30662846947719896</v>
      </c>
    </row>
    <row r="22" spans="2:8" x14ac:dyDescent="0.25">
      <c r="B22" s="9" t="s">
        <v>39</v>
      </c>
      <c r="C22" s="13">
        <v>278485480350.91992</v>
      </c>
      <c r="D22" s="13">
        <v>295093337282.18005</v>
      </c>
      <c r="E22" s="13">
        <v>314902035236.98999</v>
      </c>
      <c r="F22" s="13">
        <v>330175118628.60504</v>
      </c>
      <c r="G22" s="14">
        <v>15273083391.615051</v>
      </c>
      <c r="H22" s="15">
        <v>4.850106281504591E-2</v>
      </c>
    </row>
    <row r="23" spans="2:8" x14ac:dyDescent="0.25">
      <c r="B23" s="9" t="s">
        <v>40</v>
      </c>
      <c r="C23" s="13">
        <v>636517878684.71997</v>
      </c>
      <c r="D23" s="13">
        <v>672638349589.8501</v>
      </c>
      <c r="E23" s="13">
        <v>717834767210.53003</v>
      </c>
      <c r="F23" s="13">
        <v>750894521569.42505</v>
      </c>
      <c r="G23" s="14">
        <v>33059754358.89502</v>
      </c>
      <c r="H23" s="15">
        <v>4.6054824688087442E-2</v>
      </c>
    </row>
    <row r="24" spans="2:8" x14ac:dyDescent="0.25">
      <c r="B24" s="9" t="s">
        <v>41</v>
      </c>
      <c r="C24" s="13">
        <v>74376350914.069992</v>
      </c>
      <c r="D24" s="13">
        <v>64279294679.479996</v>
      </c>
      <c r="E24" s="13">
        <v>65022055239.630013</v>
      </c>
      <c r="F24" s="13">
        <v>67717170423.120003</v>
      </c>
      <c r="G24" s="14">
        <v>2695115183.4899902</v>
      </c>
      <c r="H24" s="15">
        <v>4.144924631430838E-2</v>
      </c>
    </row>
    <row r="25" spans="2:8" x14ac:dyDescent="0.25">
      <c r="B25" s="9" t="s">
        <v>42</v>
      </c>
      <c r="C25" s="13">
        <v>39831539029.589996</v>
      </c>
      <c r="D25" s="13">
        <v>36669267252.450005</v>
      </c>
      <c r="E25" s="13">
        <v>41654096189.529999</v>
      </c>
      <c r="F25" s="13">
        <v>41617057898.029999</v>
      </c>
      <c r="G25" s="14">
        <v>-37038291.5</v>
      </c>
      <c r="H25" s="15">
        <v>-8.8918725619378076E-4</v>
      </c>
    </row>
    <row r="26" spans="2:8" x14ac:dyDescent="0.25">
      <c r="B26" s="9" t="s">
        <v>43</v>
      </c>
      <c r="C26" s="13">
        <v>6087803431.2700005</v>
      </c>
      <c r="D26" s="13">
        <v>8475890096.4399996</v>
      </c>
      <c r="E26" s="13">
        <v>6741003837.5100012</v>
      </c>
      <c r="F26" s="13">
        <v>5325308052.7600002</v>
      </c>
      <c r="G26" s="14">
        <v>-1415695784.750001</v>
      </c>
      <c r="H26" s="15">
        <v>-0.21001260626383683</v>
      </c>
    </row>
    <row r="27" spans="2:8" x14ac:dyDescent="0.25">
      <c r="B27" s="9" t="s">
        <v>44</v>
      </c>
      <c r="C27" s="13">
        <v>28457008453.209999</v>
      </c>
      <c r="D27" s="13">
        <v>19134137330.59</v>
      </c>
      <c r="E27" s="13">
        <v>16626955212.589998</v>
      </c>
      <c r="F27" s="13">
        <v>20774804472.329998</v>
      </c>
      <c r="G27" s="14">
        <v>4147849259.7399998</v>
      </c>
      <c r="H27" s="15">
        <v>0.24946535350015447</v>
      </c>
    </row>
    <row r="28" spans="2:8" x14ac:dyDescent="0.25">
      <c r="B28" s="9" t="s">
        <v>45</v>
      </c>
      <c r="C28" s="13">
        <v>27640701830.029999</v>
      </c>
      <c r="D28" s="13">
        <v>18514208878.380001</v>
      </c>
      <c r="E28" s="13">
        <v>15898452620.499998</v>
      </c>
      <c r="F28" s="13">
        <v>19952674851.699997</v>
      </c>
      <c r="G28" s="14">
        <v>4054222231.1999989</v>
      </c>
      <c r="H28" s="15">
        <v>0.25500734744287934</v>
      </c>
    </row>
    <row r="29" spans="2:8" x14ac:dyDescent="0.25">
      <c r="B29" s="9" t="s">
        <v>46</v>
      </c>
      <c r="C29" s="13">
        <v>45919343120.460007</v>
      </c>
      <c r="D29" s="13">
        <v>45145225251.139999</v>
      </c>
      <c r="E29" s="13">
        <v>48395100027.040009</v>
      </c>
      <c r="F29" s="13">
        <v>46942366018.790009</v>
      </c>
      <c r="G29" s="14">
        <v>-1452734008.25</v>
      </c>
      <c r="H29" s="15">
        <v>-3.0018204476038018E-2</v>
      </c>
    </row>
    <row r="30" spans="2:8" x14ac:dyDescent="0.25">
      <c r="B30" s="9" t="s">
        <v>47</v>
      </c>
      <c r="C30" s="13">
        <v>682437221805.17993</v>
      </c>
      <c r="D30" s="13">
        <v>717783574840.99011</v>
      </c>
      <c r="E30" s="13">
        <v>766229867237.57007</v>
      </c>
      <c r="F30" s="13">
        <v>797836887588.21509</v>
      </c>
      <c r="G30" s="14">
        <v>31607020350.64502</v>
      </c>
      <c r="H30" s="15">
        <v>4.1250050020361896E-2</v>
      </c>
    </row>
    <row r="31" spans="2:8" x14ac:dyDescent="0.25">
      <c r="B31" s="9" t="s">
        <v>5</v>
      </c>
      <c r="C31" s="13">
        <v>-1762526313.7698975</v>
      </c>
      <c r="D31" s="13">
        <v>-2826686382.4503174</v>
      </c>
      <c r="E31" s="13">
        <v>-13885908947.599854</v>
      </c>
      <c r="F31" s="13">
        <v>5614136760.2449951</v>
      </c>
      <c r="G31" s="14">
        <v>19500045707.844849</v>
      </c>
      <c r="H31" s="15">
        <v>1.4043045926219606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E2BD-6507-46B2-963A-1697D68533AB}">
  <dimension ref="B1:P30"/>
  <sheetViews>
    <sheetView workbookViewId="0">
      <selection activeCell="K15" sqref="K15"/>
    </sheetView>
  </sheetViews>
  <sheetFormatPr defaultRowHeight="15" x14ac:dyDescent="0.25"/>
  <cols>
    <col min="2" max="2" width="21" style="11" customWidth="1"/>
    <col min="3" max="9" width="15.28515625" style="12" customWidth="1"/>
  </cols>
  <sheetData>
    <row r="1" spans="2:16" x14ac:dyDescent="0.25">
      <c r="B1" s="57" t="s">
        <v>286</v>
      </c>
    </row>
    <row r="3" spans="2:16" ht="135" x14ac:dyDescent="0.25">
      <c r="B3" s="11" t="s">
        <v>277</v>
      </c>
      <c r="C3" s="12" t="s">
        <v>280</v>
      </c>
      <c r="D3" s="12" t="s">
        <v>281</v>
      </c>
      <c r="E3" s="12" t="s">
        <v>282</v>
      </c>
      <c r="F3" s="12" t="s">
        <v>283</v>
      </c>
      <c r="G3" s="12" t="s">
        <v>282</v>
      </c>
      <c r="H3" s="12" t="s">
        <v>284</v>
      </c>
      <c r="I3" s="12" t="s">
        <v>282</v>
      </c>
    </row>
    <row r="4" spans="2:16" x14ac:dyDescent="0.25">
      <c r="B4" s="11" t="s">
        <v>251</v>
      </c>
      <c r="C4" s="12" t="s">
        <v>243</v>
      </c>
      <c r="D4" s="65">
        <v>0.19639999999999999</v>
      </c>
      <c r="E4" s="12" t="s">
        <v>245</v>
      </c>
      <c r="F4" s="65">
        <v>0.91279999999999994</v>
      </c>
      <c r="G4" s="12" t="s">
        <v>243</v>
      </c>
      <c r="H4" s="65">
        <v>0.70209999999999995</v>
      </c>
      <c r="I4" s="12" t="s">
        <v>245</v>
      </c>
    </row>
    <row r="5" spans="2:16" x14ac:dyDescent="0.25">
      <c r="B5" s="11" t="s">
        <v>252</v>
      </c>
      <c r="C5" s="12" t="s">
        <v>244</v>
      </c>
      <c r="D5" s="65">
        <v>0.37290000000000001</v>
      </c>
      <c r="E5" s="12" t="s">
        <v>245</v>
      </c>
      <c r="F5" s="65">
        <v>0.90700000000000003</v>
      </c>
      <c r="G5" s="12" t="s">
        <v>243</v>
      </c>
      <c r="H5" s="65">
        <v>1.6651</v>
      </c>
      <c r="I5" s="12" t="s">
        <v>244</v>
      </c>
    </row>
    <row r="6" spans="2:16" x14ac:dyDescent="0.25">
      <c r="B6" s="11" t="s">
        <v>253</v>
      </c>
      <c r="C6" s="12" t="s">
        <v>243</v>
      </c>
      <c r="D6" s="65">
        <v>0.40699999999999997</v>
      </c>
      <c r="E6" s="12" t="s">
        <v>245</v>
      </c>
      <c r="F6" s="65">
        <v>0.93520000000000003</v>
      </c>
      <c r="G6" s="12" t="s">
        <v>243</v>
      </c>
      <c r="H6" s="65">
        <v>0.24249999999999999</v>
      </c>
      <c r="I6" s="12" t="s">
        <v>245</v>
      </c>
    </row>
    <row r="7" spans="2:16" x14ac:dyDescent="0.25">
      <c r="B7" s="11" t="s">
        <v>254</v>
      </c>
      <c r="C7" s="12" t="s">
        <v>245</v>
      </c>
      <c r="D7" s="65">
        <v>2.2100000000000002E-2</v>
      </c>
      <c r="E7" s="12" t="s">
        <v>245</v>
      </c>
      <c r="F7" s="65">
        <v>0.81010000000000004</v>
      </c>
      <c r="G7" s="12" t="s">
        <v>245</v>
      </c>
      <c r="H7" s="65">
        <v>2.7199999999999998E-2</v>
      </c>
      <c r="I7" s="12" t="s">
        <v>245</v>
      </c>
      <c r="K7" s="70" t="s">
        <v>334</v>
      </c>
      <c r="L7" s="70"/>
      <c r="M7" s="70"/>
      <c r="N7" s="70"/>
      <c r="O7" s="70"/>
      <c r="P7" s="70"/>
    </row>
    <row r="8" spans="2:16" x14ac:dyDescent="0.25">
      <c r="B8" s="11" t="s">
        <v>255</v>
      </c>
      <c r="C8" s="12" t="s">
        <v>244</v>
      </c>
      <c r="D8" s="65">
        <v>0.15770000000000001</v>
      </c>
      <c r="E8" s="12" t="s">
        <v>245</v>
      </c>
      <c r="F8" s="65">
        <v>0.98480000000000001</v>
      </c>
      <c r="G8" s="12" t="s">
        <v>244</v>
      </c>
      <c r="H8" s="65">
        <v>0.5605</v>
      </c>
      <c r="I8" s="12" t="s">
        <v>245</v>
      </c>
      <c r="K8" s="70"/>
      <c r="L8" s="70"/>
      <c r="M8" s="70"/>
      <c r="N8" s="70"/>
      <c r="O8" s="70"/>
      <c r="P8" s="70"/>
    </row>
    <row r="9" spans="2:16" x14ac:dyDescent="0.25">
      <c r="B9" s="11" t="s">
        <v>256</v>
      </c>
      <c r="C9" s="12" t="s">
        <v>244</v>
      </c>
      <c r="D9" s="65">
        <v>0.31559999999999999</v>
      </c>
      <c r="E9" s="12" t="s">
        <v>245</v>
      </c>
      <c r="F9" s="65">
        <v>0.95620000000000005</v>
      </c>
      <c r="G9" s="12" t="s">
        <v>244</v>
      </c>
      <c r="H9" s="65">
        <v>2.1452</v>
      </c>
      <c r="I9" s="12" t="s">
        <v>244</v>
      </c>
      <c r="K9" s="70"/>
      <c r="L9" s="70"/>
      <c r="M9" s="70"/>
      <c r="N9" s="70"/>
      <c r="O9" s="70"/>
      <c r="P9" s="70"/>
    </row>
    <row r="10" spans="2:16" x14ac:dyDescent="0.25">
      <c r="B10" s="11" t="s">
        <v>257</v>
      </c>
      <c r="C10" s="12" t="s">
        <v>243</v>
      </c>
      <c r="D10" s="65">
        <v>0.19900000000000001</v>
      </c>
      <c r="E10" s="12" t="s">
        <v>245</v>
      </c>
      <c r="F10" s="65">
        <v>0.90920000000000001</v>
      </c>
      <c r="G10" s="12" t="s">
        <v>243</v>
      </c>
      <c r="H10" s="65">
        <v>0.1336</v>
      </c>
      <c r="I10" s="12" t="s">
        <v>245</v>
      </c>
      <c r="K10" s="70"/>
      <c r="L10" s="70"/>
      <c r="M10" s="70"/>
      <c r="N10" s="70"/>
      <c r="O10" s="70"/>
      <c r="P10" s="70"/>
    </row>
    <row r="11" spans="2:16" x14ac:dyDescent="0.25">
      <c r="B11" s="11" t="s">
        <v>258</v>
      </c>
      <c r="C11" s="12" t="s">
        <v>244</v>
      </c>
      <c r="D11" s="65">
        <v>0.51729999999999998</v>
      </c>
      <c r="E11" s="12" t="s">
        <v>245</v>
      </c>
      <c r="F11" s="65">
        <v>0.92979999999999996</v>
      </c>
      <c r="G11" s="12" t="s">
        <v>243</v>
      </c>
      <c r="H11" s="65">
        <v>3.9967000000000001</v>
      </c>
      <c r="I11" s="12" t="s">
        <v>244</v>
      </c>
      <c r="K11" s="70"/>
      <c r="L11" s="70"/>
      <c r="M11" s="70"/>
      <c r="N11" s="70"/>
      <c r="O11" s="70"/>
      <c r="P11" s="70"/>
    </row>
    <row r="12" spans="2:16" x14ac:dyDescent="0.25">
      <c r="B12" s="11" t="s">
        <v>259</v>
      </c>
      <c r="C12" s="12" t="s">
        <v>243</v>
      </c>
      <c r="D12" s="65">
        <v>0.2208</v>
      </c>
      <c r="E12" s="12" t="s">
        <v>245</v>
      </c>
      <c r="F12" s="65">
        <v>0.94699999999999995</v>
      </c>
      <c r="G12" s="12" t="s">
        <v>243</v>
      </c>
      <c r="H12" s="65">
        <v>8.8499999999999995E-2</v>
      </c>
      <c r="I12" s="12" t="s">
        <v>245</v>
      </c>
      <c r="K12" s="70"/>
      <c r="L12" s="70"/>
      <c r="M12" s="70"/>
      <c r="N12" s="70"/>
      <c r="O12" s="70"/>
      <c r="P12" s="70"/>
    </row>
    <row r="13" spans="2:16" x14ac:dyDescent="0.25">
      <c r="B13" s="11" t="s">
        <v>260</v>
      </c>
      <c r="C13" s="12" t="s">
        <v>243</v>
      </c>
      <c r="D13" s="65">
        <v>0.33350000000000002</v>
      </c>
      <c r="E13" s="12" t="s">
        <v>245</v>
      </c>
      <c r="F13" s="65">
        <v>0.9365</v>
      </c>
      <c r="G13" s="12" t="s">
        <v>243</v>
      </c>
      <c r="H13" s="65">
        <v>0.95940000000000003</v>
      </c>
      <c r="I13" s="12" t="s">
        <v>245</v>
      </c>
    </row>
    <row r="14" spans="2:16" x14ac:dyDescent="0.25">
      <c r="B14" s="11" t="s">
        <v>261</v>
      </c>
      <c r="C14" s="12" t="s">
        <v>243</v>
      </c>
      <c r="D14" s="65">
        <v>0.21629999999999999</v>
      </c>
      <c r="E14" s="12" t="s">
        <v>245</v>
      </c>
      <c r="F14" s="65">
        <v>0.90559999999999996</v>
      </c>
      <c r="G14" s="12" t="s">
        <v>243</v>
      </c>
      <c r="H14" s="65">
        <v>0.17430000000000001</v>
      </c>
      <c r="I14" s="12" t="s">
        <v>245</v>
      </c>
    </row>
    <row r="15" spans="2:16" x14ac:dyDescent="0.25">
      <c r="B15" s="11" t="s">
        <v>262</v>
      </c>
      <c r="C15" s="12" t="s">
        <v>244</v>
      </c>
      <c r="D15" s="65">
        <v>0.37969999999999998</v>
      </c>
      <c r="E15" s="12" t="s">
        <v>245</v>
      </c>
      <c r="F15" s="65">
        <v>1.0309999999999999</v>
      </c>
      <c r="G15" s="12" t="s">
        <v>244</v>
      </c>
      <c r="H15" s="65">
        <v>0.126</v>
      </c>
      <c r="I15" s="12" t="s">
        <v>245</v>
      </c>
    </row>
    <row r="16" spans="2:16" x14ac:dyDescent="0.25">
      <c r="B16" s="11" t="s">
        <v>263</v>
      </c>
      <c r="C16" s="12" t="s">
        <v>244</v>
      </c>
      <c r="D16" s="65">
        <v>0.13739999999999999</v>
      </c>
      <c r="E16" s="12" t="s">
        <v>245</v>
      </c>
      <c r="F16" s="65">
        <v>1.0081</v>
      </c>
      <c r="G16" s="12" t="s">
        <v>244</v>
      </c>
      <c r="H16" s="65">
        <v>1.2423</v>
      </c>
      <c r="I16" s="12" t="s">
        <v>244</v>
      </c>
    </row>
    <row r="17" spans="2:9" x14ac:dyDescent="0.25">
      <c r="B17" s="11" t="s">
        <v>264</v>
      </c>
      <c r="C17" s="12" t="s">
        <v>245</v>
      </c>
      <c r="D17" s="65">
        <v>0.40939999999999999</v>
      </c>
      <c r="E17" s="12" t="s">
        <v>245</v>
      </c>
      <c r="F17" s="65">
        <v>0.89900000000000002</v>
      </c>
      <c r="G17" s="12" t="s">
        <v>245</v>
      </c>
      <c r="H17" s="65">
        <v>0.39629999999999999</v>
      </c>
      <c r="I17" s="12" t="s">
        <v>245</v>
      </c>
    </row>
    <row r="18" spans="2:9" x14ac:dyDescent="0.25">
      <c r="B18" s="11" t="s">
        <v>265</v>
      </c>
      <c r="C18" s="12" t="s">
        <v>244</v>
      </c>
      <c r="D18" s="65">
        <v>0.26040000000000002</v>
      </c>
      <c r="E18" s="12" t="s">
        <v>245</v>
      </c>
      <c r="F18" s="65">
        <v>1.038</v>
      </c>
      <c r="G18" s="12" t="s">
        <v>244</v>
      </c>
      <c r="H18" s="65">
        <v>22.4315</v>
      </c>
      <c r="I18" s="12" t="s">
        <v>244</v>
      </c>
    </row>
    <row r="19" spans="2:9" x14ac:dyDescent="0.25">
      <c r="B19" s="11" t="s">
        <v>266</v>
      </c>
      <c r="C19" s="12" t="s">
        <v>245</v>
      </c>
      <c r="D19" s="65">
        <v>0.14130000000000001</v>
      </c>
      <c r="E19" s="12" t="s">
        <v>245</v>
      </c>
      <c r="F19" s="65">
        <v>0.8337</v>
      </c>
      <c r="G19" s="12" t="s">
        <v>245</v>
      </c>
      <c r="H19" s="65">
        <v>2.2100000000000002E-2</v>
      </c>
      <c r="I19" s="12" t="s">
        <v>245</v>
      </c>
    </row>
    <row r="20" spans="2:9" x14ac:dyDescent="0.25">
      <c r="B20" s="11" t="s">
        <v>267</v>
      </c>
      <c r="C20" s="12" t="s">
        <v>244</v>
      </c>
      <c r="D20" s="65">
        <v>0.313</v>
      </c>
      <c r="E20" s="12" t="s">
        <v>245</v>
      </c>
      <c r="F20" s="65">
        <v>0.90469999999999995</v>
      </c>
      <c r="G20" s="12" t="s">
        <v>243</v>
      </c>
      <c r="H20" s="65">
        <v>-1.5214000000000001</v>
      </c>
      <c r="I20" s="12" t="s">
        <v>244</v>
      </c>
    </row>
    <row r="21" spans="2:9" x14ac:dyDescent="0.25">
      <c r="B21" s="11" t="s">
        <v>268</v>
      </c>
      <c r="C21" s="12" t="s">
        <v>243</v>
      </c>
      <c r="D21" s="65">
        <v>0.31090000000000001</v>
      </c>
      <c r="E21" s="12" t="s">
        <v>245</v>
      </c>
      <c r="F21" s="65">
        <v>0.91859999999999997</v>
      </c>
      <c r="G21" s="12" t="s">
        <v>243</v>
      </c>
      <c r="H21" s="65">
        <v>0.19189999999999999</v>
      </c>
      <c r="I21" s="12" t="s">
        <v>245</v>
      </c>
    </row>
    <row r="22" spans="2:9" x14ac:dyDescent="0.25">
      <c r="B22" s="11" t="s">
        <v>269</v>
      </c>
      <c r="C22" s="12" t="s">
        <v>244</v>
      </c>
      <c r="D22" s="65">
        <v>0.2762</v>
      </c>
      <c r="E22" s="12" t="s">
        <v>245</v>
      </c>
      <c r="F22" s="65">
        <v>0.93759999999999999</v>
      </c>
      <c r="G22" s="12" t="s">
        <v>243</v>
      </c>
      <c r="H22" s="65">
        <v>13.6549</v>
      </c>
      <c r="I22" s="12" t="s">
        <v>244</v>
      </c>
    </row>
    <row r="23" spans="2:9" x14ac:dyDescent="0.25">
      <c r="B23" s="11" t="s">
        <v>270</v>
      </c>
      <c r="C23" s="12" t="s">
        <v>245</v>
      </c>
      <c r="D23" s="65">
        <v>0.29649999999999999</v>
      </c>
      <c r="E23" s="12" t="s">
        <v>245</v>
      </c>
      <c r="F23" s="65">
        <v>0.88249999999999995</v>
      </c>
      <c r="G23" s="12" t="s">
        <v>245</v>
      </c>
      <c r="H23" s="65">
        <v>7.3499999999999996E-2</v>
      </c>
      <c r="I23" s="12" t="s">
        <v>245</v>
      </c>
    </row>
    <row r="24" spans="2:9" x14ac:dyDescent="0.25">
      <c r="B24" s="11" t="s">
        <v>271</v>
      </c>
      <c r="C24" s="12" t="s">
        <v>244</v>
      </c>
      <c r="D24" s="65">
        <v>0.75060000000000004</v>
      </c>
      <c r="E24" s="12" t="s">
        <v>243</v>
      </c>
      <c r="F24" s="65">
        <v>1.0049999999999999</v>
      </c>
      <c r="G24" s="12" t="s">
        <v>244</v>
      </c>
      <c r="H24" s="65">
        <v>-3.2351000000000001</v>
      </c>
      <c r="I24" s="12" t="s">
        <v>244</v>
      </c>
    </row>
    <row r="25" spans="2:9" x14ac:dyDescent="0.25">
      <c r="B25" s="11" t="s">
        <v>272</v>
      </c>
      <c r="C25" s="12" t="s">
        <v>243</v>
      </c>
      <c r="D25" s="65">
        <v>0.21429999999999999</v>
      </c>
      <c r="E25" s="12" t="s">
        <v>245</v>
      </c>
      <c r="F25" s="65">
        <v>0.92569999999999997</v>
      </c>
      <c r="G25" s="12" t="s">
        <v>243</v>
      </c>
      <c r="H25" s="65">
        <v>0.19869999999999999</v>
      </c>
      <c r="I25" s="12" t="s">
        <v>245</v>
      </c>
    </row>
    <row r="26" spans="2:9" x14ac:dyDescent="0.25">
      <c r="B26" s="11" t="s">
        <v>273</v>
      </c>
      <c r="C26" s="12" t="s">
        <v>244</v>
      </c>
      <c r="D26" s="65">
        <v>0.27110000000000001</v>
      </c>
      <c r="E26" s="12" t="s">
        <v>245</v>
      </c>
      <c r="F26" s="65">
        <v>0.93159999999999998</v>
      </c>
      <c r="G26" s="12" t="s">
        <v>243</v>
      </c>
      <c r="H26" s="65">
        <v>1.3643000000000001</v>
      </c>
      <c r="I26" s="12" t="s">
        <v>244</v>
      </c>
    </row>
    <row r="27" spans="2:9" x14ac:dyDescent="0.25">
      <c r="B27" s="11" t="s">
        <v>274</v>
      </c>
      <c r="C27" s="12" t="s">
        <v>243</v>
      </c>
      <c r="D27" s="65">
        <v>0.88590000000000002</v>
      </c>
      <c r="E27" s="12" t="s">
        <v>243</v>
      </c>
      <c r="F27" s="65">
        <v>0.94630000000000003</v>
      </c>
      <c r="G27" s="12" t="s">
        <v>243</v>
      </c>
      <c r="H27" s="65">
        <v>0.2487</v>
      </c>
      <c r="I27" s="12" t="s">
        <v>245</v>
      </c>
    </row>
    <row r="28" spans="2:9" x14ac:dyDescent="0.25">
      <c r="B28" s="11" t="s">
        <v>275</v>
      </c>
      <c r="C28" s="12" t="s">
        <v>243</v>
      </c>
      <c r="D28" s="65">
        <v>0.214</v>
      </c>
      <c r="E28" s="12" t="s">
        <v>245</v>
      </c>
      <c r="F28" s="65">
        <v>0.92730000000000001</v>
      </c>
      <c r="G28" s="12" t="s">
        <v>243</v>
      </c>
      <c r="H28" s="65">
        <v>0.58589999999999998</v>
      </c>
      <c r="I28" s="12" t="s">
        <v>245</v>
      </c>
    </row>
    <row r="29" spans="2:9" x14ac:dyDescent="0.25">
      <c r="B29" s="11" t="s">
        <v>276</v>
      </c>
      <c r="C29" s="12" t="s">
        <v>243</v>
      </c>
      <c r="D29" s="65">
        <v>0.2064</v>
      </c>
      <c r="E29" s="12" t="s">
        <v>245</v>
      </c>
      <c r="F29" s="65">
        <v>0.91200000000000003</v>
      </c>
      <c r="G29" s="12" t="s">
        <v>243</v>
      </c>
      <c r="H29" s="65">
        <v>8.6800000000000002E-2</v>
      </c>
      <c r="I29" s="12" t="s">
        <v>245</v>
      </c>
    </row>
    <row r="30" spans="2:9" x14ac:dyDescent="0.25">
      <c r="B30" s="11" t="s">
        <v>78</v>
      </c>
      <c r="C30" s="12" t="s">
        <v>244</v>
      </c>
      <c r="D30" s="65">
        <v>0.46350000000000002</v>
      </c>
      <c r="E30" s="12" t="s">
        <v>245</v>
      </c>
      <c r="F30" s="65">
        <v>0.9456</v>
      </c>
      <c r="G30" s="12" t="s">
        <v>243</v>
      </c>
      <c r="H30" s="65">
        <v>5.3940000000000001</v>
      </c>
      <c r="I30" s="12" t="s">
        <v>244</v>
      </c>
    </row>
  </sheetData>
  <mergeCells count="1">
    <mergeCell ref="K7:P12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9A8D-3106-4FD3-9CB8-47A42EFEDC20}">
  <dimension ref="B1:M31"/>
  <sheetViews>
    <sheetView topLeftCell="A10" workbookViewId="0">
      <selection activeCell="B1" sqref="B1:M31"/>
    </sheetView>
  </sheetViews>
  <sheetFormatPr defaultRowHeight="15" x14ac:dyDescent="0.25"/>
  <cols>
    <col min="3" max="13" width="13.5703125" style="12" customWidth="1"/>
  </cols>
  <sheetData>
    <row r="1" spans="2:13" x14ac:dyDescent="0.25">
      <c r="B1" t="s">
        <v>287</v>
      </c>
    </row>
    <row r="3" spans="2:13" x14ac:dyDescent="0.25">
      <c r="B3" s="59" t="s">
        <v>51</v>
      </c>
      <c r="C3" s="60" t="s">
        <v>296</v>
      </c>
      <c r="D3" s="60"/>
      <c r="E3" s="60"/>
      <c r="F3" s="60" t="s">
        <v>297</v>
      </c>
      <c r="G3" s="60"/>
      <c r="H3" s="60"/>
      <c r="I3" s="60"/>
      <c r="J3" s="60"/>
      <c r="K3" s="60" t="s">
        <v>298</v>
      </c>
      <c r="L3" s="60"/>
      <c r="M3" s="60"/>
    </row>
    <row r="4" spans="2:13" ht="45" x14ac:dyDescent="0.25">
      <c r="B4" s="59"/>
      <c r="C4" s="12" t="s">
        <v>288</v>
      </c>
      <c r="D4" s="12" t="s">
        <v>289</v>
      </c>
      <c r="E4" s="12" t="s">
        <v>290</v>
      </c>
      <c r="F4" s="12" t="s">
        <v>291</v>
      </c>
      <c r="G4" s="12" t="s">
        <v>292</v>
      </c>
      <c r="H4" s="12" t="s">
        <v>293</v>
      </c>
      <c r="I4" s="12" t="s">
        <v>289</v>
      </c>
      <c r="J4" s="12" t="s">
        <v>290</v>
      </c>
      <c r="K4" s="12" t="s">
        <v>294</v>
      </c>
      <c r="L4" s="12" t="s">
        <v>295</v>
      </c>
      <c r="M4" s="12" t="s">
        <v>290</v>
      </c>
    </row>
    <row r="5" spans="2:13" x14ac:dyDescent="0.25">
      <c r="B5" s="11" t="s">
        <v>61</v>
      </c>
      <c r="C5" s="14">
        <v>4016</v>
      </c>
      <c r="D5" s="14">
        <v>4846.05</v>
      </c>
      <c r="E5" s="12">
        <v>82.87</v>
      </c>
      <c r="F5" s="14">
        <v>2753.11</v>
      </c>
      <c r="G5" s="12">
        <v>179.47</v>
      </c>
      <c r="H5" s="12">
        <v>233.86</v>
      </c>
      <c r="I5" s="14">
        <v>4846.05</v>
      </c>
      <c r="J5" s="12">
        <v>65.34</v>
      </c>
      <c r="K5" s="12">
        <v>15.42</v>
      </c>
      <c r="L5" s="12">
        <v>108.59</v>
      </c>
      <c r="M5" s="12">
        <v>14.2</v>
      </c>
    </row>
    <row r="6" spans="2:13" x14ac:dyDescent="0.25">
      <c r="B6" s="11" t="s">
        <v>62</v>
      </c>
      <c r="C6" s="14">
        <v>8671.0499999999993</v>
      </c>
      <c r="D6" s="14">
        <v>7965.43</v>
      </c>
      <c r="E6" s="12">
        <v>108.86</v>
      </c>
      <c r="F6" s="14">
        <v>4350.12</v>
      </c>
      <c r="G6" s="12">
        <v>326.39999999999998</v>
      </c>
      <c r="H6" s="12">
        <v>313.17</v>
      </c>
      <c r="I6" s="14">
        <v>7964.23</v>
      </c>
      <c r="J6" s="12">
        <v>62.65</v>
      </c>
      <c r="K6" s="12">
        <v>287.42</v>
      </c>
      <c r="L6" s="12">
        <v>773.39</v>
      </c>
      <c r="M6" s="12">
        <v>37.159999999999997</v>
      </c>
    </row>
    <row r="7" spans="2:13" x14ac:dyDescent="0.25">
      <c r="B7" s="11" t="s">
        <v>63</v>
      </c>
      <c r="C7" s="14">
        <v>6945.51</v>
      </c>
      <c r="D7" s="14">
        <v>13222.39</v>
      </c>
      <c r="E7" s="12">
        <v>52.53</v>
      </c>
      <c r="F7" s="14">
        <v>7383.37</v>
      </c>
      <c r="G7" s="12">
        <v>316.97000000000003</v>
      </c>
      <c r="H7" s="12">
        <v>488.3</v>
      </c>
      <c r="I7" s="14">
        <v>13222.39</v>
      </c>
      <c r="J7" s="12">
        <v>61.93</v>
      </c>
      <c r="K7" s="12">
        <v>241.77</v>
      </c>
      <c r="L7" s="12">
        <v>384.7</v>
      </c>
      <c r="M7" s="12">
        <v>62.84</v>
      </c>
    </row>
    <row r="8" spans="2:13" x14ac:dyDescent="0.25">
      <c r="B8" s="11" t="s">
        <v>64</v>
      </c>
      <c r="C8" s="14">
        <v>3633.64</v>
      </c>
      <c r="D8" s="14">
        <v>4854.8</v>
      </c>
      <c r="E8" s="12">
        <v>74.849999999999994</v>
      </c>
      <c r="F8" s="14">
        <v>2394.1799999999998</v>
      </c>
      <c r="G8" s="12">
        <v>121.44</v>
      </c>
      <c r="H8" s="12">
        <v>125.55</v>
      </c>
      <c r="I8" s="14">
        <v>4854.8</v>
      </c>
      <c r="J8" s="12">
        <v>54.4</v>
      </c>
      <c r="K8" s="14">
        <v>1849.61</v>
      </c>
      <c r="L8" s="14">
        <v>2867.92</v>
      </c>
      <c r="M8" s="12">
        <v>64.489999999999995</v>
      </c>
    </row>
    <row r="9" spans="2:13" x14ac:dyDescent="0.25">
      <c r="B9" s="11" t="s">
        <v>52</v>
      </c>
      <c r="C9" s="14">
        <v>24957.360000000001</v>
      </c>
      <c r="D9" s="14">
        <v>31980.17</v>
      </c>
      <c r="E9" s="12">
        <v>78.040000000000006</v>
      </c>
      <c r="F9" s="14">
        <v>17926.22</v>
      </c>
      <c r="G9" s="12">
        <v>765.07</v>
      </c>
      <c r="H9" s="12">
        <v>776.98</v>
      </c>
      <c r="I9" s="14">
        <v>31965.03</v>
      </c>
      <c r="J9" s="12">
        <v>60.9</v>
      </c>
      <c r="K9" s="12">
        <v>291.05</v>
      </c>
      <c r="L9" s="12">
        <v>622.65</v>
      </c>
      <c r="M9" s="12">
        <v>46.74</v>
      </c>
    </row>
    <row r="10" spans="2:13" x14ac:dyDescent="0.25">
      <c r="B10" s="11" t="s">
        <v>53</v>
      </c>
      <c r="C10" s="14">
        <v>13865.13</v>
      </c>
      <c r="D10" s="14">
        <v>19186.2</v>
      </c>
      <c r="E10" s="12">
        <v>72.27</v>
      </c>
      <c r="F10" s="14">
        <v>9920.85</v>
      </c>
      <c r="G10" s="12">
        <v>562.91</v>
      </c>
      <c r="H10" s="12">
        <v>806.39</v>
      </c>
      <c r="I10" s="14">
        <v>19174.509999999998</v>
      </c>
      <c r="J10" s="12">
        <v>58.88</v>
      </c>
      <c r="K10" s="12">
        <v>933.22</v>
      </c>
      <c r="L10" s="14">
        <v>1766.29</v>
      </c>
      <c r="M10" s="12">
        <v>52.83</v>
      </c>
    </row>
    <row r="11" spans="2:13" x14ac:dyDescent="0.25">
      <c r="B11" s="11" t="s">
        <v>59</v>
      </c>
      <c r="C11" s="14">
        <v>8599.7900000000009</v>
      </c>
      <c r="D11" s="14">
        <v>21742.560000000001</v>
      </c>
      <c r="E11" s="12">
        <v>39.549999999999997</v>
      </c>
      <c r="F11" s="14">
        <v>9942.16</v>
      </c>
      <c r="G11" s="12">
        <v>251.99</v>
      </c>
      <c r="H11" s="12">
        <v>306.44</v>
      </c>
      <c r="I11" s="14">
        <v>21708.97</v>
      </c>
      <c r="J11" s="12">
        <v>48.37</v>
      </c>
      <c r="K11" s="14">
        <v>1307.49</v>
      </c>
      <c r="L11" s="12">
        <v>276.38</v>
      </c>
      <c r="M11" s="12">
        <v>473.08</v>
      </c>
    </row>
    <row r="12" spans="2:13" x14ac:dyDescent="0.25">
      <c r="B12" s="11" t="s">
        <v>65</v>
      </c>
      <c r="C12" s="14">
        <v>6797.68</v>
      </c>
      <c r="D12" s="14">
        <v>13567.37</v>
      </c>
      <c r="E12" s="12">
        <v>50.1</v>
      </c>
      <c r="F12" s="14">
        <v>6873.13</v>
      </c>
      <c r="G12" s="12">
        <v>328.25</v>
      </c>
      <c r="H12" s="12">
        <v>290.14999999999998</v>
      </c>
      <c r="I12" s="14">
        <v>13564.51</v>
      </c>
      <c r="J12" s="12">
        <v>55.23</v>
      </c>
      <c r="K12" s="12">
        <v>92</v>
      </c>
      <c r="L12" s="14">
        <v>1240.6099999999999</v>
      </c>
      <c r="M12" s="12">
        <v>7.42</v>
      </c>
    </row>
    <row r="13" spans="2:13" x14ac:dyDescent="0.25">
      <c r="B13" s="11" t="s">
        <v>54</v>
      </c>
      <c r="C13" s="14">
        <v>19634.87</v>
      </c>
      <c r="D13" s="14">
        <v>21298.25</v>
      </c>
      <c r="E13" s="12">
        <v>92.19</v>
      </c>
      <c r="F13" s="14">
        <v>11643.89</v>
      </c>
      <c r="G13" s="14">
        <v>1148.3</v>
      </c>
      <c r="H13" s="12">
        <v>775.56</v>
      </c>
      <c r="I13" s="14">
        <v>21296.959999999999</v>
      </c>
      <c r="J13" s="12">
        <v>63.71</v>
      </c>
      <c r="K13" s="14">
        <v>2161.14</v>
      </c>
      <c r="L13" s="12">
        <v>233.36</v>
      </c>
      <c r="M13" s="12">
        <v>926.09</v>
      </c>
    </row>
    <row r="14" spans="2:13" x14ac:dyDescent="0.25">
      <c r="B14" s="11" t="s">
        <v>66</v>
      </c>
      <c r="C14" s="14">
        <v>7705.77</v>
      </c>
      <c r="D14" s="14">
        <v>13294.05</v>
      </c>
      <c r="E14" s="12">
        <v>57.96</v>
      </c>
      <c r="F14" s="14">
        <v>7512.64</v>
      </c>
      <c r="G14" s="12">
        <v>378.43</v>
      </c>
      <c r="H14" s="12">
        <v>572.79999999999995</v>
      </c>
      <c r="I14" s="14">
        <v>13294.05</v>
      </c>
      <c r="J14" s="12">
        <v>63.67</v>
      </c>
      <c r="K14" s="12">
        <v>683.66</v>
      </c>
      <c r="L14" s="12">
        <v>704.48</v>
      </c>
      <c r="M14" s="12">
        <v>97.04</v>
      </c>
    </row>
    <row r="15" spans="2:13" x14ac:dyDescent="0.25">
      <c r="B15" s="11" t="s">
        <v>67</v>
      </c>
      <c r="C15" s="14">
        <v>113818.6</v>
      </c>
      <c r="D15" s="14">
        <v>56345.440000000002</v>
      </c>
      <c r="E15" s="12">
        <v>202</v>
      </c>
      <c r="F15" s="14">
        <v>42742.59</v>
      </c>
      <c r="G15" s="14">
        <v>4194.09</v>
      </c>
      <c r="H15" s="14">
        <v>2422.2199999999998</v>
      </c>
      <c r="I15" s="14">
        <v>56345.440000000002</v>
      </c>
      <c r="J15" s="12">
        <v>87.6</v>
      </c>
      <c r="K15" s="14">
        <v>8105.56</v>
      </c>
      <c r="L15" s="14">
        <v>1366.72</v>
      </c>
      <c r="M15" s="12">
        <v>593.07000000000005</v>
      </c>
    </row>
    <row r="16" spans="2:13" x14ac:dyDescent="0.25">
      <c r="B16" s="11" t="s">
        <v>55</v>
      </c>
      <c r="C16" s="14">
        <v>9141.7099999999991</v>
      </c>
      <c r="D16" s="14">
        <v>10735.14</v>
      </c>
      <c r="E16" s="12">
        <v>85.16</v>
      </c>
      <c r="F16" s="14">
        <v>5769.31</v>
      </c>
      <c r="G16" s="12">
        <v>336.98</v>
      </c>
      <c r="H16" s="12">
        <v>276.94</v>
      </c>
      <c r="I16" s="14">
        <v>10733.39</v>
      </c>
      <c r="J16" s="12">
        <v>59.47</v>
      </c>
      <c r="K16" s="12">
        <v>652.97</v>
      </c>
      <c r="L16" s="12">
        <v>730.6</v>
      </c>
      <c r="M16" s="12">
        <v>89.37</v>
      </c>
    </row>
    <row r="17" spans="2:13" x14ac:dyDescent="0.25">
      <c r="B17" s="11" t="s">
        <v>68</v>
      </c>
      <c r="C17" s="14">
        <v>6984.29</v>
      </c>
      <c r="D17" s="14">
        <v>15226.93</v>
      </c>
      <c r="E17" s="12">
        <v>45.87</v>
      </c>
      <c r="F17" s="14">
        <v>10273.17</v>
      </c>
      <c r="G17" s="12">
        <v>398.3</v>
      </c>
      <c r="H17" s="12">
        <v>519.86</v>
      </c>
      <c r="I17" s="14">
        <v>15223.28</v>
      </c>
      <c r="J17" s="12">
        <v>73.510000000000005</v>
      </c>
      <c r="K17" s="14">
        <v>1204.93</v>
      </c>
      <c r="L17" s="12">
        <v>194.8</v>
      </c>
      <c r="M17" s="12">
        <v>618.54999999999995</v>
      </c>
    </row>
    <row r="18" spans="2:13" x14ac:dyDescent="0.25">
      <c r="B18" s="11" t="s">
        <v>69</v>
      </c>
      <c r="C18" s="14">
        <v>4112.87</v>
      </c>
      <c r="D18" s="14">
        <v>18818.400000000001</v>
      </c>
      <c r="E18" s="12">
        <v>21.86</v>
      </c>
      <c r="F18" s="14">
        <v>10579.64</v>
      </c>
      <c r="G18" s="12">
        <v>195.5</v>
      </c>
      <c r="H18" s="12">
        <v>331.07</v>
      </c>
      <c r="I18" s="14">
        <v>18800.439999999999</v>
      </c>
      <c r="J18" s="12">
        <v>59.07</v>
      </c>
      <c r="K18" s="12">
        <v>273.79000000000002</v>
      </c>
      <c r="L18" s="12">
        <v>849.06</v>
      </c>
      <c r="M18" s="12">
        <v>32.25</v>
      </c>
    </row>
    <row r="19" spans="2:13" x14ac:dyDescent="0.25">
      <c r="B19" s="11" t="s">
        <v>70</v>
      </c>
      <c r="C19" s="14">
        <v>4600.97</v>
      </c>
      <c r="D19" s="14">
        <v>9593.44</v>
      </c>
      <c r="E19" s="12">
        <v>47.96</v>
      </c>
      <c r="F19" s="14">
        <v>5779.75</v>
      </c>
      <c r="G19" s="12">
        <v>137.56</v>
      </c>
      <c r="H19" s="12">
        <v>213.81</v>
      </c>
      <c r="I19" s="14">
        <v>9593.44</v>
      </c>
      <c r="J19" s="12">
        <v>63.91</v>
      </c>
      <c r="K19" s="12">
        <v>319.67</v>
      </c>
      <c r="L19" s="12">
        <v>737.72</v>
      </c>
      <c r="M19" s="12">
        <v>43.33</v>
      </c>
    </row>
    <row r="20" spans="2:13" x14ac:dyDescent="0.25">
      <c r="B20" s="11" t="s">
        <v>56</v>
      </c>
      <c r="C20" s="14">
        <v>15708.98</v>
      </c>
      <c r="D20" s="14">
        <v>23131.95</v>
      </c>
      <c r="E20" s="12">
        <v>67.91</v>
      </c>
      <c r="F20" s="14">
        <v>13151.87</v>
      </c>
      <c r="G20" s="12">
        <v>625.78</v>
      </c>
      <c r="H20" s="12">
        <v>887.69</v>
      </c>
      <c r="I20" s="14">
        <v>23127.19</v>
      </c>
      <c r="J20" s="12">
        <v>63.41</v>
      </c>
      <c r="K20" s="14">
        <v>1598.4</v>
      </c>
      <c r="L20" s="12">
        <v>-455.94</v>
      </c>
      <c r="M20" s="12">
        <v>-350.57</v>
      </c>
    </row>
    <row r="21" spans="2:13" x14ac:dyDescent="0.25">
      <c r="B21" s="11" t="s">
        <v>57</v>
      </c>
      <c r="C21" s="14">
        <v>5838.95</v>
      </c>
      <c r="D21" s="14">
        <v>8633.5</v>
      </c>
      <c r="E21" s="12">
        <v>67.63</v>
      </c>
      <c r="F21" s="14">
        <v>4900.9399999999996</v>
      </c>
      <c r="G21" s="12">
        <v>143.38999999999999</v>
      </c>
      <c r="H21" s="12">
        <v>268.13</v>
      </c>
      <c r="I21" s="14">
        <v>8629.84</v>
      </c>
      <c r="J21" s="12">
        <v>61.56</v>
      </c>
      <c r="K21" s="12">
        <v>646.09</v>
      </c>
      <c r="L21" s="12">
        <v>965.61</v>
      </c>
      <c r="M21" s="12">
        <v>66.91</v>
      </c>
    </row>
    <row r="22" spans="2:13" x14ac:dyDescent="0.25">
      <c r="B22" s="11" t="s">
        <v>71</v>
      </c>
      <c r="C22" s="14">
        <v>23884.34</v>
      </c>
      <c r="D22" s="14">
        <v>37596.129999999997</v>
      </c>
      <c r="E22" s="12">
        <v>63.53</v>
      </c>
      <c r="F22" s="14">
        <v>19940.95</v>
      </c>
      <c r="G22" s="12">
        <v>692.06</v>
      </c>
      <c r="H22" s="12">
        <v>611.66</v>
      </c>
      <c r="I22" s="14">
        <v>37596.129999999997</v>
      </c>
      <c r="J22" s="12">
        <v>56.51</v>
      </c>
      <c r="K22" s="14">
        <v>1799.16</v>
      </c>
      <c r="L22" s="14">
        <v>4938.93</v>
      </c>
      <c r="M22" s="12">
        <v>36.43</v>
      </c>
    </row>
    <row r="23" spans="2:13" x14ac:dyDescent="0.25">
      <c r="B23" s="11" t="s">
        <v>72</v>
      </c>
      <c r="C23" s="14">
        <v>154992.81</v>
      </c>
      <c r="D23" s="14">
        <v>58290.78</v>
      </c>
      <c r="E23" s="12">
        <v>265.89999999999998</v>
      </c>
      <c r="F23" s="14">
        <v>26834.26</v>
      </c>
      <c r="G23" s="12">
        <v>116.46</v>
      </c>
      <c r="H23" s="12">
        <v>465.41</v>
      </c>
      <c r="I23" s="14">
        <v>58290.78</v>
      </c>
      <c r="J23" s="12">
        <v>47.03</v>
      </c>
      <c r="K23" s="14">
        <v>9018.99</v>
      </c>
      <c r="L23" s="14">
        <v>6365.9</v>
      </c>
      <c r="M23" s="12">
        <v>141.68</v>
      </c>
    </row>
    <row r="24" spans="2:13" x14ac:dyDescent="0.25">
      <c r="B24" s="11" t="s">
        <v>73</v>
      </c>
      <c r="C24" s="14">
        <v>2822.62</v>
      </c>
      <c r="D24" s="14">
        <v>9533.66</v>
      </c>
      <c r="E24" s="12">
        <v>29.61</v>
      </c>
      <c r="F24" s="14">
        <v>5280.03</v>
      </c>
      <c r="G24" s="12">
        <v>120.99</v>
      </c>
      <c r="H24" s="12">
        <v>162.68</v>
      </c>
      <c r="I24" s="14">
        <v>9171.5400000000009</v>
      </c>
      <c r="J24" s="12">
        <v>60.66</v>
      </c>
      <c r="K24" s="14">
        <v>1014.38</v>
      </c>
      <c r="L24" s="14">
        <v>1212.96</v>
      </c>
      <c r="M24" s="12">
        <v>83.63</v>
      </c>
    </row>
    <row r="25" spans="2:13" x14ac:dyDescent="0.25">
      <c r="B25" s="11" t="s">
        <v>74</v>
      </c>
      <c r="C25" s="14">
        <v>4541.4799999999996</v>
      </c>
      <c r="D25" s="14">
        <v>6943.54</v>
      </c>
      <c r="E25" s="12">
        <v>65.41</v>
      </c>
      <c r="F25" s="14">
        <v>3556.86</v>
      </c>
      <c r="G25" s="12">
        <v>104.59</v>
      </c>
      <c r="H25" s="12">
        <v>149.86000000000001</v>
      </c>
      <c r="I25" s="14">
        <v>6943.29</v>
      </c>
      <c r="J25" s="12">
        <v>54.89</v>
      </c>
      <c r="K25" s="12">
        <v>104.4</v>
      </c>
      <c r="L25" s="12">
        <v>421.54</v>
      </c>
      <c r="M25" s="12">
        <v>24.77</v>
      </c>
    </row>
    <row r="26" spans="2:13" x14ac:dyDescent="0.25">
      <c r="B26" s="11" t="s">
        <v>60</v>
      </c>
      <c r="C26" s="14">
        <v>1983.93</v>
      </c>
      <c r="D26" s="14">
        <v>3591.37</v>
      </c>
      <c r="E26" s="12">
        <v>55.24</v>
      </c>
      <c r="F26" s="14">
        <v>1950.14</v>
      </c>
      <c r="G26" s="12">
        <v>104.12</v>
      </c>
      <c r="H26" s="12">
        <v>143.35</v>
      </c>
      <c r="I26" s="14">
        <v>3591.37</v>
      </c>
      <c r="J26" s="12">
        <v>61.19</v>
      </c>
      <c r="K26" s="12">
        <v>444.1</v>
      </c>
      <c r="L26" s="12">
        <v>826.03</v>
      </c>
      <c r="M26" s="12">
        <v>53.76</v>
      </c>
    </row>
    <row r="27" spans="2:13" x14ac:dyDescent="0.25">
      <c r="B27" s="11" t="s">
        <v>75</v>
      </c>
      <c r="C27" s="14">
        <v>84197.55</v>
      </c>
      <c r="D27" s="14">
        <v>37773.29</v>
      </c>
      <c r="E27" s="12">
        <v>222.9</v>
      </c>
      <c r="F27" s="14">
        <v>20562.97</v>
      </c>
      <c r="G27" s="14">
        <v>2571.5</v>
      </c>
      <c r="H27" s="14">
        <v>1398.98</v>
      </c>
      <c r="I27" s="14">
        <v>37773.29</v>
      </c>
      <c r="J27" s="12">
        <v>64.95</v>
      </c>
      <c r="K27" s="14">
        <v>30067.66</v>
      </c>
      <c r="L27" s="14">
        <v>5383.83</v>
      </c>
      <c r="M27" s="12">
        <v>558.48</v>
      </c>
    </row>
    <row r="28" spans="2:13" x14ac:dyDescent="0.25">
      <c r="B28" s="11" t="s">
        <v>58</v>
      </c>
      <c r="C28" s="14">
        <v>24033.98</v>
      </c>
      <c r="D28" s="14">
        <v>22773.759999999998</v>
      </c>
      <c r="E28" s="12">
        <v>105.53</v>
      </c>
      <c r="F28" s="14">
        <v>13300.99</v>
      </c>
      <c r="G28" s="12">
        <v>982.95</v>
      </c>
      <c r="H28" s="12">
        <v>808.52</v>
      </c>
      <c r="I28" s="14">
        <v>22767.1</v>
      </c>
      <c r="J28" s="12">
        <v>66.290000000000006</v>
      </c>
      <c r="K28" s="12">
        <v>155.69</v>
      </c>
      <c r="L28" s="12">
        <v>813.59</v>
      </c>
      <c r="M28" s="12">
        <v>19.14</v>
      </c>
    </row>
    <row r="29" spans="2:13" x14ac:dyDescent="0.25">
      <c r="B29" s="11" t="s">
        <v>76</v>
      </c>
      <c r="C29" s="14">
        <v>4508.57</v>
      </c>
      <c r="D29" s="14">
        <v>7371.49</v>
      </c>
      <c r="E29" s="12">
        <v>61.16</v>
      </c>
      <c r="F29" s="14">
        <v>4228.2299999999996</v>
      </c>
      <c r="G29" s="12">
        <v>156.21</v>
      </c>
      <c r="H29" s="12">
        <v>274.89</v>
      </c>
      <c r="I29" s="14">
        <v>7371.49</v>
      </c>
      <c r="J29" s="12">
        <v>63.21</v>
      </c>
      <c r="K29" s="12">
        <v>640.55999999999995</v>
      </c>
      <c r="L29" s="12">
        <v>346.43</v>
      </c>
      <c r="M29" s="12">
        <v>184.9</v>
      </c>
    </row>
    <row r="30" spans="2:13" x14ac:dyDescent="0.25">
      <c r="B30" s="11" t="s">
        <v>77</v>
      </c>
      <c r="C30" s="14">
        <v>311794.21000000002</v>
      </c>
      <c r="D30" s="14">
        <v>159210.71</v>
      </c>
      <c r="E30" s="12">
        <v>195.84</v>
      </c>
      <c r="F30" s="14">
        <v>81644.009999999995</v>
      </c>
      <c r="G30" s="14">
        <v>11261.44</v>
      </c>
      <c r="H30" s="14">
        <v>6227.51</v>
      </c>
      <c r="I30" s="14">
        <v>159155.35</v>
      </c>
      <c r="J30" s="12">
        <v>62.29</v>
      </c>
      <c r="K30" s="14">
        <v>11286.51</v>
      </c>
      <c r="L30" s="14">
        <v>16993.3</v>
      </c>
      <c r="M30" s="12">
        <v>66.42</v>
      </c>
    </row>
    <row r="31" spans="2:13" x14ac:dyDescent="0.25">
      <c r="B31" s="11" t="s">
        <v>78</v>
      </c>
      <c r="C31" s="14">
        <v>3332.54</v>
      </c>
      <c r="D31" s="14">
        <v>7190.33</v>
      </c>
      <c r="E31" s="12">
        <v>46.35</v>
      </c>
      <c r="F31" s="14">
        <v>4527.43</v>
      </c>
      <c r="G31" s="12">
        <v>222.03</v>
      </c>
      <c r="H31" s="12">
        <v>470.47</v>
      </c>
      <c r="I31" s="14">
        <v>6644.18</v>
      </c>
      <c r="J31" s="12">
        <v>78.56</v>
      </c>
      <c r="K31" s="12">
        <v>319.72000000000003</v>
      </c>
      <c r="L31" s="12">
        <v>224.12</v>
      </c>
      <c r="M31" s="12">
        <v>142.65</v>
      </c>
    </row>
  </sheetData>
  <mergeCells count="4">
    <mergeCell ref="C3:E3"/>
    <mergeCell ref="F3:J3"/>
    <mergeCell ref="K3:M3"/>
    <mergeCell ref="B3:B4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26D1-9F37-4058-80A4-4CDD5504E17C}">
  <dimension ref="B1:E9"/>
  <sheetViews>
    <sheetView workbookViewId="0">
      <selection activeCell="E5" sqref="E5"/>
    </sheetView>
  </sheetViews>
  <sheetFormatPr defaultRowHeight="15" x14ac:dyDescent="0.25"/>
  <cols>
    <col min="3" max="3" width="19.28515625" bestFit="1" customWidth="1"/>
    <col min="4" max="4" width="34.85546875" bestFit="1" customWidth="1"/>
    <col min="5" max="5" width="10.5703125" bestFit="1" customWidth="1"/>
  </cols>
  <sheetData>
    <row r="1" spans="2:5" x14ac:dyDescent="0.25">
      <c r="B1" t="s">
        <v>309</v>
      </c>
    </row>
    <row r="3" spans="2:5" x14ac:dyDescent="0.25">
      <c r="B3" s="7" t="s">
        <v>51</v>
      </c>
      <c r="C3" s="7" t="s">
        <v>306</v>
      </c>
      <c r="D3" s="7" t="s">
        <v>307</v>
      </c>
      <c r="E3" s="7" t="s">
        <v>308</v>
      </c>
    </row>
    <row r="4" spans="2:5" x14ac:dyDescent="0.25">
      <c r="B4" s="7" t="s">
        <v>54</v>
      </c>
      <c r="C4" s="7" t="s">
        <v>299</v>
      </c>
      <c r="D4" s="7" t="s">
        <v>300</v>
      </c>
      <c r="E4" s="7">
        <v>222.2</v>
      </c>
    </row>
    <row r="5" spans="2:5" x14ac:dyDescent="0.25">
      <c r="B5" s="7" t="s">
        <v>67</v>
      </c>
      <c r="C5" s="7" t="s">
        <v>301</v>
      </c>
      <c r="D5" s="7" t="s">
        <v>302</v>
      </c>
      <c r="E5" s="5">
        <v>2312.9</v>
      </c>
    </row>
    <row r="6" spans="2:5" x14ac:dyDescent="0.25">
      <c r="B6" s="7" t="s">
        <v>73</v>
      </c>
      <c r="C6" s="7" t="s">
        <v>303</v>
      </c>
      <c r="D6" s="7" t="s">
        <v>302</v>
      </c>
      <c r="E6" s="7">
        <v>38.799999999999997</v>
      </c>
    </row>
    <row r="7" spans="2:5" x14ac:dyDescent="0.25">
      <c r="B7" s="7" t="s">
        <v>67</v>
      </c>
      <c r="C7" s="7" t="s">
        <v>301</v>
      </c>
      <c r="D7" s="7" t="s">
        <v>304</v>
      </c>
      <c r="E7" s="5">
        <v>11700</v>
      </c>
    </row>
    <row r="8" spans="2:5" x14ac:dyDescent="0.25">
      <c r="B8" s="7" t="s">
        <v>75</v>
      </c>
      <c r="C8" s="7" t="s">
        <v>305</v>
      </c>
      <c r="D8" s="7" t="s">
        <v>304</v>
      </c>
      <c r="E8" s="5">
        <v>10200</v>
      </c>
    </row>
    <row r="9" spans="2:5" x14ac:dyDescent="0.25">
      <c r="B9" s="7"/>
      <c r="C9" s="7"/>
      <c r="D9" s="7" t="s">
        <v>131</v>
      </c>
      <c r="E9" s="66">
        <f>SUM(E4:E8)</f>
        <v>24473.9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0F1B-AFB6-4AE4-A3BC-BAFD33B9A31C}">
  <dimension ref="B1:G31"/>
  <sheetViews>
    <sheetView topLeftCell="A13" workbookViewId="0">
      <selection activeCell="I11" sqref="I11"/>
    </sheetView>
  </sheetViews>
  <sheetFormatPr defaultRowHeight="15" x14ac:dyDescent="0.25"/>
  <cols>
    <col min="3" max="7" width="13.7109375" customWidth="1"/>
  </cols>
  <sheetData>
    <row r="1" spans="2:7" x14ac:dyDescent="0.25">
      <c r="B1" t="s">
        <v>315</v>
      </c>
    </row>
    <row r="3" spans="2:7" ht="30" x14ac:dyDescent="0.25">
      <c r="B3" s="12" t="s">
        <v>51</v>
      </c>
      <c r="C3" s="12" t="s">
        <v>311</v>
      </c>
      <c r="D3" s="12" t="s">
        <v>312</v>
      </c>
      <c r="E3" s="12" t="s">
        <v>313</v>
      </c>
      <c r="F3" s="12" t="s">
        <v>314</v>
      </c>
      <c r="G3" s="12" t="s">
        <v>161</v>
      </c>
    </row>
    <row r="4" spans="2:7" x14ac:dyDescent="0.25">
      <c r="B4" s="12" t="s">
        <v>67</v>
      </c>
      <c r="C4" s="58">
        <v>1793</v>
      </c>
      <c r="D4" s="58">
        <v>1341</v>
      </c>
      <c r="E4" s="58">
        <v>3021</v>
      </c>
      <c r="F4" s="58">
        <v>1403</v>
      </c>
      <c r="G4" s="58">
        <v>7558</v>
      </c>
    </row>
    <row r="5" spans="2:7" x14ac:dyDescent="0.25">
      <c r="B5" s="12" t="s">
        <v>75</v>
      </c>
      <c r="C5" s="12">
        <v>199</v>
      </c>
      <c r="D5" s="12">
        <v>125</v>
      </c>
      <c r="E5" s="58">
        <v>3195</v>
      </c>
      <c r="F5" s="12">
        <v>621</v>
      </c>
      <c r="G5" s="58">
        <v>4140</v>
      </c>
    </row>
    <row r="6" spans="2:7" x14ac:dyDescent="0.25">
      <c r="B6" s="12" t="s">
        <v>72</v>
      </c>
      <c r="C6" s="58">
        <v>-1573</v>
      </c>
      <c r="D6" s="12">
        <v>0</v>
      </c>
      <c r="E6" s="12">
        <v>-9</v>
      </c>
      <c r="F6" s="58">
        <v>2688</v>
      </c>
      <c r="G6" s="58">
        <v>1107</v>
      </c>
    </row>
    <row r="7" spans="2:7" x14ac:dyDescent="0.25">
      <c r="B7" s="12" t="s">
        <v>68</v>
      </c>
      <c r="C7" s="12">
        <v>497</v>
      </c>
      <c r="D7" s="12">
        <v>0</v>
      </c>
      <c r="E7" s="12">
        <v>0</v>
      </c>
      <c r="F7" s="12">
        <v>457</v>
      </c>
      <c r="G7" s="12">
        <v>953</v>
      </c>
    </row>
    <row r="8" spans="2:7" x14ac:dyDescent="0.25">
      <c r="B8" s="12" t="s">
        <v>54</v>
      </c>
      <c r="C8" s="12">
        <v>-269</v>
      </c>
      <c r="D8" s="12">
        <v>0</v>
      </c>
      <c r="E8" s="12">
        <v>17</v>
      </c>
      <c r="F8" s="58">
        <v>1123</v>
      </c>
      <c r="G8" s="12">
        <v>872</v>
      </c>
    </row>
    <row r="9" spans="2:7" x14ac:dyDescent="0.25">
      <c r="B9" s="12" t="s">
        <v>57</v>
      </c>
      <c r="C9" s="12">
        <v>452</v>
      </c>
      <c r="D9" s="12">
        <v>0</v>
      </c>
      <c r="E9" s="12">
        <v>3</v>
      </c>
      <c r="F9" s="12">
        <v>309</v>
      </c>
      <c r="G9" s="12">
        <v>763</v>
      </c>
    </row>
    <row r="10" spans="2:7" x14ac:dyDescent="0.25">
      <c r="B10" s="12" t="s">
        <v>64</v>
      </c>
      <c r="C10" s="12">
        <v>403</v>
      </c>
      <c r="D10" s="12">
        <v>0</v>
      </c>
      <c r="E10" s="12">
        <v>-5</v>
      </c>
      <c r="F10" s="12">
        <v>174</v>
      </c>
      <c r="G10" s="12">
        <v>573</v>
      </c>
    </row>
    <row r="11" spans="2:7" x14ac:dyDescent="0.25">
      <c r="B11" s="12" t="s">
        <v>71</v>
      </c>
      <c r="C11" s="12">
        <v>-66</v>
      </c>
      <c r="D11" s="12">
        <v>0</v>
      </c>
      <c r="E11" s="12">
        <v>0</v>
      </c>
      <c r="F11" s="12">
        <v>569</v>
      </c>
      <c r="G11" s="12">
        <v>503</v>
      </c>
    </row>
    <row r="12" spans="2:7" x14ac:dyDescent="0.25">
      <c r="B12" s="12" t="s">
        <v>62</v>
      </c>
      <c r="C12" s="12">
        <v>281</v>
      </c>
      <c r="D12" s="12">
        <v>-14</v>
      </c>
      <c r="E12" s="12">
        <v>0</v>
      </c>
      <c r="F12" s="12">
        <v>117</v>
      </c>
      <c r="G12" s="12">
        <v>384</v>
      </c>
    </row>
    <row r="13" spans="2:7" x14ac:dyDescent="0.25">
      <c r="B13" s="12" t="s">
        <v>65</v>
      </c>
      <c r="C13" s="12">
        <v>2</v>
      </c>
      <c r="D13" s="12">
        <v>0</v>
      </c>
      <c r="E13" s="12">
        <v>0</v>
      </c>
      <c r="F13" s="12">
        <v>285</v>
      </c>
      <c r="G13" s="12">
        <v>287</v>
      </c>
    </row>
    <row r="14" spans="2:7" x14ac:dyDescent="0.25">
      <c r="B14" s="12" t="s">
        <v>66</v>
      </c>
      <c r="C14" s="12">
        <v>10</v>
      </c>
      <c r="D14" s="12">
        <v>3</v>
      </c>
      <c r="E14" s="12">
        <v>0</v>
      </c>
      <c r="F14" s="12">
        <v>267</v>
      </c>
      <c r="G14" s="12">
        <v>279</v>
      </c>
    </row>
    <row r="15" spans="2:7" x14ac:dyDescent="0.25">
      <c r="B15" s="12" t="s">
        <v>73</v>
      </c>
      <c r="C15" s="12">
        <v>-28</v>
      </c>
      <c r="D15" s="12">
        <v>0</v>
      </c>
      <c r="E15" s="12">
        <v>0</v>
      </c>
      <c r="F15" s="12">
        <v>302</v>
      </c>
      <c r="G15" s="12">
        <v>274</v>
      </c>
    </row>
    <row r="16" spans="2:7" x14ac:dyDescent="0.25">
      <c r="B16" s="12" t="s">
        <v>58</v>
      </c>
      <c r="C16" s="12">
        <v>-51</v>
      </c>
      <c r="D16" s="12">
        <v>0</v>
      </c>
      <c r="E16" s="12">
        <v>-38</v>
      </c>
      <c r="F16" s="12">
        <v>350</v>
      </c>
      <c r="G16" s="12">
        <v>261</v>
      </c>
    </row>
    <row r="17" spans="2:7" x14ac:dyDescent="0.25">
      <c r="B17" s="12" t="s">
        <v>56</v>
      </c>
      <c r="C17" s="12">
        <v>190</v>
      </c>
      <c r="D17" s="12">
        <v>78</v>
      </c>
      <c r="E17" s="12">
        <v>-5</v>
      </c>
      <c r="F17" s="12">
        <v>-27</v>
      </c>
      <c r="G17" s="12">
        <v>236</v>
      </c>
    </row>
    <row r="18" spans="2:7" x14ac:dyDescent="0.25">
      <c r="B18" s="12" t="s">
        <v>52</v>
      </c>
      <c r="C18" s="12">
        <v>21</v>
      </c>
      <c r="D18" s="12">
        <v>-42</v>
      </c>
      <c r="E18" s="12">
        <v>54</v>
      </c>
      <c r="F18" s="12">
        <v>133</v>
      </c>
      <c r="G18" s="12">
        <v>166</v>
      </c>
    </row>
    <row r="19" spans="2:7" x14ac:dyDescent="0.25">
      <c r="B19" s="12" t="s">
        <v>63</v>
      </c>
      <c r="C19" s="12">
        <v>-37</v>
      </c>
      <c r="D19" s="12">
        <v>34</v>
      </c>
      <c r="E19" s="12">
        <v>0</v>
      </c>
      <c r="F19" s="12">
        <v>126</v>
      </c>
      <c r="G19" s="12">
        <v>123</v>
      </c>
    </row>
    <row r="20" spans="2:7" x14ac:dyDescent="0.25">
      <c r="B20" s="12" t="s">
        <v>55</v>
      </c>
      <c r="C20" s="12">
        <v>21</v>
      </c>
      <c r="D20" s="12">
        <v>-14</v>
      </c>
      <c r="E20" s="12">
        <v>0</v>
      </c>
      <c r="F20" s="12">
        <v>86</v>
      </c>
      <c r="G20" s="12">
        <v>93</v>
      </c>
    </row>
    <row r="21" spans="2:7" x14ac:dyDescent="0.25">
      <c r="B21" s="12" t="s">
        <v>76</v>
      </c>
      <c r="C21" s="12">
        <v>49</v>
      </c>
      <c r="D21" s="12">
        <v>0</v>
      </c>
      <c r="E21" s="12">
        <v>0</v>
      </c>
      <c r="F21" s="12">
        <v>27</v>
      </c>
      <c r="G21" s="12">
        <v>77</v>
      </c>
    </row>
    <row r="22" spans="2:7" x14ac:dyDescent="0.25">
      <c r="B22" s="12" t="s">
        <v>77</v>
      </c>
      <c r="C22" s="12">
        <v>38</v>
      </c>
      <c r="D22" s="12">
        <v>1</v>
      </c>
      <c r="E22" s="12">
        <v>-179</v>
      </c>
      <c r="F22" s="12">
        <v>214</v>
      </c>
      <c r="G22" s="12">
        <v>74</v>
      </c>
    </row>
    <row r="23" spans="2:7" x14ac:dyDescent="0.25">
      <c r="B23" s="12" t="s">
        <v>59</v>
      </c>
      <c r="C23" s="12">
        <v>-197</v>
      </c>
      <c r="D23" s="12">
        <v>0</v>
      </c>
      <c r="E23" s="12">
        <v>-34</v>
      </c>
      <c r="F23" s="12">
        <v>276</v>
      </c>
      <c r="G23" s="12">
        <v>45</v>
      </c>
    </row>
    <row r="24" spans="2:7" x14ac:dyDescent="0.25">
      <c r="B24" s="12" t="s">
        <v>53</v>
      </c>
      <c r="C24" s="12">
        <v>-9</v>
      </c>
      <c r="D24" s="12">
        <v>-6</v>
      </c>
      <c r="E24" s="12">
        <v>0</v>
      </c>
      <c r="F24" s="12">
        <v>58</v>
      </c>
      <c r="G24" s="12">
        <v>42</v>
      </c>
    </row>
    <row r="25" spans="2:7" x14ac:dyDescent="0.25">
      <c r="B25" s="12" t="s">
        <v>78</v>
      </c>
      <c r="C25" s="12">
        <v>-11</v>
      </c>
      <c r="D25" s="12">
        <v>-6</v>
      </c>
      <c r="E25" s="12">
        <v>0</v>
      </c>
      <c r="F25" s="12">
        <v>47</v>
      </c>
      <c r="G25" s="12">
        <v>31</v>
      </c>
    </row>
    <row r="26" spans="2:7" x14ac:dyDescent="0.25">
      <c r="B26" s="12" t="s">
        <v>74</v>
      </c>
      <c r="C26" s="12">
        <v>-25</v>
      </c>
      <c r="D26" s="12">
        <v>0</v>
      </c>
      <c r="E26" s="12">
        <v>0</v>
      </c>
      <c r="F26" s="12">
        <v>27</v>
      </c>
      <c r="G26" s="12">
        <v>2</v>
      </c>
    </row>
    <row r="27" spans="2:7" x14ac:dyDescent="0.25">
      <c r="B27" s="12" t="s">
        <v>61</v>
      </c>
      <c r="C27" s="12">
        <v>19</v>
      </c>
      <c r="D27" s="12">
        <v>0</v>
      </c>
      <c r="E27" s="12">
        <v>0</v>
      </c>
      <c r="F27" s="12">
        <v>-39</v>
      </c>
      <c r="G27" s="12">
        <v>-20</v>
      </c>
    </row>
    <row r="28" spans="2:7" x14ac:dyDescent="0.25">
      <c r="B28" s="12" t="s">
        <v>60</v>
      </c>
      <c r="C28" s="12">
        <v>-28</v>
      </c>
      <c r="D28" s="12">
        <v>-20</v>
      </c>
      <c r="E28" s="12">
        <v>-27</v>
      </c>
      <c r="F28" s="12">
        <v>-67</v>
      </c>
      <c r="G28" s="12">
        <v>-142</v>
      </c>
    </row>
    <row r="29" spans="2:7" x14ac:dyDescent="0.25">
      <c r="B29" s="12" t="s">
        <v>69</v>
      </c>
      <c r="C29" s="12">
        <v>10</v>
      </c>
      <c r="D29" s="12">
        <v>-1</v>
      </c>
      <c r="E29" s="12">
        <v>0</v>
      </c>
      <c r="F29" s="12">
        <v>-161</v>
      </c>
      <c r="G29" s="12">
        <v>-153</v>
      </c>
    </row>
    <row r="30" spans="2:7" x14ac:dyDescent="0.25">
      <c r="B30" s="12" t="s">
        <v>70</v>
      </c>
      <c r="C30" s="12">
        <v>31</v>
      </c>
      <c r="D30" s="12">
        <v>0</v>
      </c>
      <c r="E30" s="12">
        <v>0</v>
      </c>
      <c r="F30" s="12">
        <v>-189</v>
      </c>
      <c r="G30" s="12">
        <v>-159</v>
      </c>
    </row>
    <row r="31" spans="2:7" ht="30" x14ac:dyDescent="0.25">
      <c r="B31" s="12" t="s">
        <v>310</v>
      </c>
      <c r="C31" s="58">
        <v>1722</v>
      </c>
      <c r="D31" s="58">
        <v>1479</v>
      </c>
      <c r="E31" s="58">
        <v>5993</v>
      </c>
      <c r="F31" s="58">
        <v>9176</v>
      </c>
      <c r="G31" s="58">
        <v>18370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1FDB-1301-4718-9D6D-CAF97134C16A}">
  <dimension ref="B1:F5"/>
  <sheetViews>
    <sheetView workbookViewId="0">
      <selection activeCell="F5" sqref="F5"/>
    </sheetView>
  </sheetViews>
  <sheetFormatPr defaultRowHeight="15" x14ac:dyDescent="0.25"/>
  <cols>
    <col min="2" max="2" width="13.85546875" customWidth="1"/>
    <col min="3" max="6" width="16.42578125" style="12" customWidth="1"/>
  </cols>
  <sheetData>
    <row r="1" spans="2:6" x14ac:dyDescent="0.25">
      <c r="B1" t="s">
        <v>328</v>
      </c>
    </row>
    <row r="3" spans="2:6" ht="45" x14ac:dyDescent="0.25">
      <c r="B3" s="11" t="s">
        <v>323</v>
      </c>
      <c r="C3" s="12" t="s">
        <v>324</v>
      </c>
      <c r="D3" s="12" t="s">
        <v>325</v>
      </c>
      <c r="E3" s="12" t="s">
        <v>326</v>
      </c>
      <c r="F3" s="12" t="s">
        <v>327</v>
      </c>
    </row>
    <row r="4" spans="2:6" ht="30" x14ac:dyDescent="0.25">
      <c r="B4" s="11" t="s">
        <v>316</v>
      </c>
      <c r="C4" s="12" t="s">
        <v>317</v>
      </c>
      <c r="D4" s="12" t="s">
        <v>318</v>
      </c>
      <c r="E4" s="12" t="s">
        <v>319</v>
      </c>
      <c r="F4" s="65">
        <v>3.2000000000000002E-3</v>
      </c>
    </row>
    <row r="5" spans="2:6" ht="30" x14ac:dyDescent="0.25">
      <c r="B5" s="11" t="s">
        <v>320</v>
      </c>
      <c r="C5" s="12" t="s">
        <v>321</v>
      </c>
      <c r="D5" s="12" t="s">
        <v>322</v>
      </c>
      <c r="E5" s="12" t="s">
        <v>319</v>
      </c>
      <c r="F5" s="68">
        <v>0.6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68C0-A0D2-4A37-9F37-601FC15AACBB}">
  <dimension ref="B1:F31"/>
  <sheetViews>
    <sheetView tabSelected="1" workbookViewId="0">
      <selection activeCell="F7" sqref="F7"/>
    </sheetView>
  </sheetViews>
  <sheetFormatPr defaultRowHeight="15" x14ac:dyDescent="0.25"/>
  <cols>
    <col min="3" max="6" width="16.140625" customWidth="1"/>
  </cols>
  <sheetData>
    <row r="1" spans="2:6" x14ac:dyDescent="0.25">
      <c r="B1" t="s">
        <v>333</v>
      </c>
    </row>
    <row r="3" spans="2:6" ht="45" x14ac:dyDescent="0.25">
      <c r="B3" s="9" t="s">
        <v>51</v>
      </c>
      <c r="C3" s="12" t="s">
        <v>330</v>
      </c>
      <c r="D3" s="12" t="s">
        <v>331</v>
      </c>
      <c r="E3" s="12" t="s">
        <v>336</v>
      </c>
      <c r="F3" s="12" t="s">
        <v>332</v>
      </c>
    </row>
    <row r="4" spans="2:6" x14ac:dyDescent="0.25">
      <c r="B4" t="s">
        <v>61</v>
      </c>
      <c r="D4" s="67">
        <v>18573933</v>
      </c>
      <c r="F4" s="67">
        <v>-18573933</v>
      </c>
    </row>
    <row r="5" spans="2:6" x14ac:dyDescent="0.25">
      <c r="B5" t="s">
        <v>62</v>
      </c>
      <c r="F5" t="s">
        <v>329</v>
      </c>
    </row>
    <row r="6" spans="2:6" x14ac:dyDescent="0.25">
      <c r="B6" t="s">
        <v>63</v>
      </c>
      <c r="C6" s="67">
        <v>12325388</v>
      </c>
      <c r="D6" s="67">
        <v>263990806</v>
      </c>
      <c r="E6" s="67">
        <v>600000</v>
      </c>
      <c r="F6" s="67">
        <v>-252265418</v>
      </c>
    </row>
    <row r="7" spans="2:6" x14ac:dyDescent="0.25">
      <c r="B7" t="s">
        <v>64</v>
      </c>
      <c r="F7" t="s">
        <v>329</v>
      </c>
    </row>
    <row r="8" spans="2:6" x14ac:dyDescent="0.25">
      <c r="B8" t="s">
        <v>52</v>
      </c>
      <c r="C8" s="67">
        <v>16246972</v>
      </c>
      <c r="D8" s="67">
        <v>41616574</v>
      </c>
      <c r="E8" s="67">
        <v>142895602</v>
      </c>
      <c r="F8" s="67">
        <v>-168265204</v>
      </c>
    </row>
    <row r="9" spans="2:6" x14ac:dyDescent="0.25">
      <c r="B9" t="s">
        <v>53</v>
      </c>
      <c r="C9" s="67">
        <v>90299237</v>
      </c>
      <c r="D9" s="67">
        <v>180623155</v>
      </c>
      <c r="E9" s="67">
        <v>271754141</v>
      </c>
      <c r="F9" s="67">
        <v>-362078058</v>
      </c>
    </row>
    <row r="10" spans="2:6" x14ac:dyDescent="0.25">
      <c r="B10" t="s">
        <v>59</v>
      </c>
      <c r="C10" s="67">
        <v>106032413</v>
      </c>
      <c r="D10" s="67">
        <v>36254785</v>
      </c>
      <c r="E10" s="67">
        <v>166792507</v>
      </c>
      <c r="F10" s="67">
        <v>-97014879</v>
      </c>
    </row>
    <row r="11" spans="2:6" x14ac:dyDescent="0.25">
      <c r="B11" t="s">
        <v>65</v>
      </c>
      <c r="C11" s="67">
        <v>73399561</v>
      </c>
      <c r="D11" s="67">
        <v>9124124</v>
      </c>
      <c r="E11" s="67">
        <v>140420000</v>
      </c>
      <c r="F11" s="67">
        <v>-76144563</v>
      </c>
    </row>
    <row r="12" spans="2:6" x14ac:dyDescent="0.25">
      <c r="B12" t="s">
        <v>54</v>
      </c>
      <c r="E12" s="67">
        <v>49568741</v>
      </c>
      <c r="F12" s="67">
        <v>-49568741</v>
      </c>
    </row>
    <row r="13" spans="2:6" x14ac:dyDescent="0.25">
      <c r="B13" t="s">
        <v>66</v>
      </c>
      <c r="C13" s="67">
        <v>4053938</v>
      </c>
      <c r="D13" s="67">
        <v>908299265</v>
      </c>
      <c r="E13" s="67">
        <v>627648</v>
      </c>
      <c r="F13" s="67">
        <v>-904872976</v>
      </c>
    </row>
    <row r="14" spans="2:6" x14ac:dyDescent="0.25">
      <c r="B14" t="s">
        <v>67</v>
      </c>
      <c r="C14" s="67">
        <v>670041006</v>
      </c>
      <c r="D14" s="67">
        <v>313514813</v>
      </c>
      <c r="E14" s="67">
        <v>478090804</v>
      </c>
      <c r="F14" s="67">
        <v>-121564611</v>
      </c>
    </row>
    <row r="15" spans="2:6" x14ac:dyDescent="0.25">
      <c r="B15" t="s">
        <v>55</v>
      </c>
      <c r="C15" s="67">
        <v>7930866</v>
      </c>
      <c r="D15" s="67">
        <v>19797</v>
      </c>
      <c r="F15" s="67">
        <v>7911069</v>
      </c>
    </row>
    <row r="16" spans="2:6" x14ac:dyDescent="0.25">
      <c r="B16" t="s">
        <v>68</v>
      </c>
      <c r="D16" s="67">
        <v>40219476</v>
      </c>
      <c r="E16" s="67">
        <v>954440</v>
      </c>
      <c r="F16" s="67">
        <v>-41173916</v>
      </c>
    </row>
    <row r="17" spans="2:6" x14ac:dyDescent="0.25">
      <c r="B17" t="s">
        <v>69</v>
      </c>
      <c r="C17" s="67">
        <v>123301079</v>
      </c>
      <c r="D17" s="67">
        <v>272665178</v>
      </c>
      <c r="E17" s="67">
        <v>150117300</v>
      </c>
      <c r="F17" s="67">
        <v>-299481400</v>
      </c>
    </row>
    <row r="18" spans="2:6" x14ac:dyDescent="0.25">
      <c r="B18" t="s">
        <v>70</v>
      </c>
      <c r="F18" t="s">
        <v>329</v>
      </c>
    </row>
    <row r="19" spans="2:6" x14ac:dyDescent="0.25">
      <c r="B19" t="s">
        <v>56</v>
      </c>
      <c r="C19" s="67">
        <v>9484634</v>
      </c>
      <c r="D19" s="67">
        <v>486284869</v>
      </c>
      <c r="E19" s="67">
        <v>542343022</v>
      </c>
      <c r="F19" s="67">
        <v>-1019143258</v>
      </c>
    </row>
    <row r="20" spans="2:6" x14ac:dyDescent="0.25">
      <c r="B20" t="s">
        <v>57</v>
      </c>
      <c r="F20" t="s">
        <v>329</v>
      </c>
    </row>
    <row r="21" spans="2:6" x14ac:dyDescent="0.25">
      <c r="B21" t="s">
        <v>71</v>
      </c>
      <c r="C21" s="67">
        <v>114353904</v>
      </c>
      <c r="D21" s="67">
        <v>88852712</v>
      </c>
      <c r="E21" s="67">
        <v>209296545</v>
      </c>
      <c r="F21" s="67">
        <v>-183795353</v>
      </c>
    </row>
    <row r="22" spans="2:6" x14ac:dyDescent="0.25">
      <c r="B22" t="s">
        <v>72</v>
      </c>
      <c r="D22" s="67">
        <v>357525950</v>
      </c>
      <c r="E22" s="67">
        <v>12160</v>
      </c>
      <c r="F22" s="67">
        <v>-357538110</v>
      </c>
    </row>
    <row r="23" spans="2:6" x14ac:dyDescent="0.25">
      <c r="B23" t="s">
        <v>73</v>
      </c>
      <c r="C23" s="67">
        <v>2847416</v>
      </c>
      <c r="D23" s="67">
        <v>47078026</v>
      </c>
      <c r="E23" s="67">
        <v>9975364</v>
      </c>
      <c r="F23" s="67">
        <v>-54205974</v>
      </c>
    </row>
    <row r="24" spans="2:6" x14ac:dyDescent="0.25">
      <c r="B24" t="s">
        <v>74</v>
      </c>
      <c r="D24" s="67">
        <v>1928782</v>
      </c>
      <c r="E24" s="67">
        <v>1170000</v>
      </c>
      <c r="F24" s="67">
        <v>-3098782</v>
      </c>
    </row>
    <row r="25" spans="2:6" x14ac:dyDescent="0.25">
      <c r="B25" t="s">
        <v>60</v>
      </c>
      <c r="F25" t="s">
        <v>329</v>
      </c>
    </row>
    <row r="26" spans="2:6" x14ac:dyDescent="0.25">
      <c r="B26" t="s">
        <v>75</v>
      </c>
      <c r="C26" s="67">
        <v>456794062</v>
      </c>
      <c r="F26" s="67">
        <v>456794062</v>
      </c>
    </row>
    <row r="27" spans="2:6" x14ac:dyDescent="0.25">
      <c r="B27" t="s">
        <v>58</v>
      </c>
      <c r="C27" s="67">
        <v>5885669</v>
      </c>
      <c r="D27" s="67">
        <v>355401808</v>
      </c>
      <c r="E27" s="67">
        <v>13014157</v>
      </c>
      <c r="F27" s="67">
        <v>-362530295</v>
      </c>
    </row>
    <row r="28" spans="2:6" x14ac:dyDescent="0.25">
      <c r="B28" t="s">
        <v>76</v>
      </c>
      <c r="C28" s="67">
        <v>22878259</v>
      </c>
      <c r="E28" s="67">
        <v>11447648</v>
      </c>
      <c r="F28" s="67">
        <v>11430611</v>
      </c>
    </row>
    <row r="29" spans="2:6" x14ac:dyDescent="0.25">
      <c r="B29" t="s">
        <v>77</v>
      </c>
      <c r="C29" s="67">
        <v>487925000</v>
      </c>
      <c r="D29" s="67">
        <v>1300962000</v>
      </c>
      <c r="E29" s="67">
        <v>9215792000</v>
      </c>
      <c r="F29" s="67">
        <v>-10028829000</v>
      </c>
    </row>
    <row r="30" spans="2:6" x14ac:dyDescent="0.25">
      <c r="B30" t="s">
        <v>78</v>
      </c>
      <c r="E30" s="67">
        <v>185000</v>
      </c>
      <c r="F30" s="67">
        <v>-185000</v>
      </c>
    </row>
    <row r="31" spans="2:6" x14ac:dyDescent="0.25">
      <c r="B31" t="s">
        <v>161</v>
      </c>
      <c r="C31" s="67">
        <v>2203799403</v>
      </c>
      <c r="D31" s="67">
        <v>4722936052</v>
      </c>
      <c r="E31" s="67">
        <v>11405057079</v>
      </c>
      <c r="F31" s="67">
        <v>-13924193728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EB90-8E41-4543-999F-3CB4C66B9917}">
  <dimension ref="B1:H31"/>
  <sheetViews>
    <sheetView topLeftCell="A7" workbookViewId="0">
      <selection activeCell="B10" sqref="B10"/>
    </sheetView>
  </sheetViews>
  <sheetFormatPr defaultRowHeight="15" x14ac:dyDescent="0.25"/>
  <cols>
    <col min="2" max="2" width="52.5703125" bestFit="1" customWidth="1"/>
    <col min="3" max="6" width="17.5703125" bestFit="1" customWidth="1"/>
    <col min="7" max="8" width="17.42578125" style="3" customWidth="1"/>
  </cols>
  <sheetData>
    <row r="1" spans="2:8" x14ac:dyDescent="0.25">
      <c r="B1" t="s">
        <v>49</v>
      </c>
    </row>
    <row r="3" spans="2:8" ht="30" x14ac:dyDescent="0.25">
      <c r="B3" t="s">
        <v>0</v>
      </c>
      <c r="C3" s="7">
        <v>2015</v>
      </c>
      <c r="D3" s="7">
        <v>2016</v>
      </c>
      <c r="E3" s="7">
        <v>2017</v>
      </c>
      <c r="F3" s="7">
        <v>2018</v>
      </c>
      <c r="G3" s="4" t="s">
        <v>1</v>
      </c>
      <c r="H3" s="4" t="s">
        <v>2</v>
      </c>
    </row>
    <row r="4" spans="2:8" x14ac:dyDescent="0.25">
      <c r="B4" t="s">
        <v>22</v>
      </c>
      <c r="C4" s="5">
        <v>683468638356.3501</v>
      </c>
      <c r="D4" s="5">
        <v>722208621227.12976</v>
      </c>
      <c r="E4" s="5">
        <v>757475430121.90027</v>
      </c>
      <c r="F4" s="5">
        <v>807151905876.05017</v>
      </c>
      <c r="G4" s="16">
        <v>49676475754.149902</v>
      </c>
      <c r="H4" s="17">
        <v>6.5581633117994975E-2</v>
      </c>
    </row>
    <row r="5" spans="2:8" x14ac:dyDescent="0.25">
      <c r="B5" t="s">
        <v>23</v>
      </c>
      <c r="C5" s="5">
        <v>436471195731.94</v>
      </c>
      <c r="D5" s="5">
        <v>461146559215.42993</v>
      </c>
      <c r="E5" s="5">
        <v>493346158414.62012</v>
      </c>
      <c r="F5" s="5">
        <v>526421852166.76984</v>
      </c>
      <c r="G5" s="16">
        <v>33075693752.149719</v>
      </c>
      <c r="H5" s="17">
        <v>6.7043582255589595E-2</v>
      </c>
    </row>
    <row r="6" spans="2:8" x14ac:dyDescent="0.25">
      <c r="B6" t="s">
        <v>24</v>
      </c>
      <c r="C6" s="5">
        <v>344277873227.59119</v>
      </c>
      <c r="D6" s="5">
        <v>360081848932.81439</v>
      </c>
      <c r="E6" s="5">
        <v>385467087399.55994</v>
      </c>
      <c r="F6" s="5">
        <v>410357821061.70001</v>
      </c>
      <c r="G6" s="16">
        <v>24890733662.140076</v>
      </c>
      <c r="H6" s="17">
        <v>6.4572915498591774E-2</v>
      </c>
    </row>
    <row r="7" spans="2:8" x14ac:dyDescent="0.25">
      <c r="B7" t="s">
        <v>25</v>
      </c>
      <c r="C7" s="5">
        <v>159859784993.47998</v>
      </c>
      <c r="D7" s="5">
        <v>176130554343.25003</v>
      </c>
      <c r="E7" s="5">
        <v>172344699768.89993</v>
      </c>
      <c r="F7" s="5">
        <v>180084300373.97</v>
      </c>
      <c r="G7" s="16">
        <v>7739600605.0700684</v>
      </c>
      <c r="H7" s="17">
        <v>4.4907679873232166E-2</v>
      </c>
    </row>
    <row r="8" spans="2:8" x14ac:dyDescent="0.25">
      <c r="B8" t="s">
        <v>26</v>
      </c>
      <c r="C8" s="5">
        <v>60971164877.000008</v>
      </c>
      <c r="D8" s="5">
        <v>69828211632.199997</v>
      </c>
      <c r="E8" s="5">
        <v>66790137793.399986</v>
      </c>
      <c r="F8" s="5">
        <v>71637464488.689987</v>
      </c>
      <c r="G8" s="16">
        <v>4847326695.2900009</v>
      </c>
      <c r="H8" s="17">
        <v>7.2575485774323406E-2</v>
      </c>
    </row>
    <row r="9" spans="2:8" x14ac:dyDescent="0.25">
      <c r="B9" t="s">
        <v>27</v>
      </c>
      <c r="C9" s="5">
        <v>73193369327.509995</v>
      </c>
      <c r="D9" s="5">
        <v>69311308426.399994</v>
      </c>
      <c r="E9" s="5">
        <v>79150061054.230011</v>
      </c>
      <c r="F9" s="5">
        <v>91417367338.880005</v>
      </c>
      <c r="G9" s="16">
        <v>12267306284.649994</v>
      </c>
      <c r="H9" s="17">
        <v>0.15498795732128362</v>
      </c>
    </row>
    <row r="10" spans="2:8" x14ac:dyDescent="0.25">
      <c r="B10" t="s">
        <v>28</v>
      </c>
      <c r="C10" s="5">
        <v>13944288303.419998</v>
      </c>
      <c r="D10" s="5">
        <v>15620199242.049997</v>
      </c>
      <c r="E10" s="5">
        <v>12634510884.150003</v>
      </c>
      <c r="F10" s="5">
        <v>9228385996.4300003</v>
      </c>
      <c r="G10" s="16">
        <v>-3406124887.7200031</v>
      </c>
      <c r="H10" s="17">
        <v>-0.26958897886525923</v>
      </c>
    </row>
    <row r="11" spans="2:8" x14ac:dyDescent="0.25">
      <c r="B11" t="s">
        <v>29</v>
      </c>
      <c r="C11" s="5">
        <v>669524350052.93005</v>
      </c>
      <c r="D11" s="5">
        <v>706588421985.07983</v>
      </c>
      <c r="E11" s="5">
        <v>744840919237.75024</v>
      </c>
      <c r="F11" s="5">
        <v>797923519879.62012</v>
      </c>
      <c r="G11" s="16">
        <v>53082600641.869873</v>
      </c>
      <c r="H11" s="17">
        <v>7.1267030678434193E-2</v>
      </c>
    </row>
    <row r="12" spans="2:8" x14ac:dyDescent="0.25">
      <c r="B12" t="s">
        <v>30</v>
      </c>
      <c r="C12" s="5">
        <v>34839840148.480003</v>
      </c>
      <c r="D12" s="5">
        <v>24733762889.249996</v>
      </c>
      <c r="E12" s="5">
        <v>25678454181.860001</v>
      </c>
      <c r="F12" s="5">
        <v>23497774683.480003</v>
      </c>
      <c r="G12" s="16">
        <v>-2180679498.3799973</v>
      </c>
      <c r="H12" s="17">
        <v>-8.4922537896400793E-2</v>
      </c>
    </row>
    <row r="13" spans="2:8" x14ac:dyDescent="0.25">
      <c r="B13" t="s">
        <v>31</v>
      </c>
      <c r="C13" s="5">
        <v>23689494709.999992</v>
      </c>
      <c r="D13" s="5">
        <v>16365296415.790001</v>
      </c>
      <c r="E13" s="5">
        <v>18175415129.639999</v>
      </c>
      <c r="F13" s="5">
        <v>17970270214.639999</v>
      </c>
      <c r="G13" s="16">
        <v>-205144915</v>
      </c>
      <c r="H13" s="17">
        <v>-1.1286945224456247E-2</v>
      </c>
    </row>
    <row r="14" spans="2:8" x14ac:dyDescent="0.25">
      <c r="B14" t="s">
        <v>32</v>
      </c>
      <c r="C14" s="5">
        <v>3669491645.2899995</v>
      </c>
      <c r="D14" s="5">
        <v>4982541977.4699993</v>
      </c>
      <c r="E14" s="5">
        <v>4233514734.8600001</v>
      </c>
      <c r="F14" s="5">
        <v>4226338712.8800001</v>
      </c>
      <c r="G14" s="16">
        <v>-7176021.9800000191</v>
      </c>
      <c r="H14" s="17">
        <v>-1.6950506681624497E-3</v>
      </c>
    </row>
    <row r="15" spans="2:8" x14ac:dyDescent="0.25">
      <c r="B15" t="s">
        <v>33</v>
      </c>
      <c r="C15" s="5">
        <v>7480853793.1900005</v>
      </c>
      <c r="D15" s="5">
        <v>3385924495.9899998</v>
      </c>
      <c r="E15" s="5">
        <v>3269524317.3600001</v>
      </c>
      <c r="F15" s="5">
        <v>1301165755.96</v>
      </c>
      <c r="G15" s="16">
        <v>-1968358561.4000001</v>
      </c>
      <c r="H15" s="17">
        <v>-0.60203209101358346</v>
      </c>
    </row>
    <row r="16" spans="2:8" x14ac:dyDescent="0.25">
      <c r="B16" t="s">
        <v>34</v>
      </c>
      <c r="C16" s="5">
        <v>11150345438.480009</v>
      </c>
      <c r="D16" s="5">
        <v>8368466473.4599953</v>
      </c>
      <c r="E16" s="5">
        <v>7503039052.2199993</v>
      </c>
      <c r="F16" s="5">
        <v>5527504468.840003</v>
      </c>
      <c r="G16" s="16">
        <v>-1975534583.3799963</v>
      </c>
      <c r="H16" s="17">
        <v>-0.26329792096650156</v>
      </c>
    </row>
    <row r="17" spans="2:8" x14ac:dyDescent="0.25">
      <c r="B17" t="s">
        <v>35</v>
      </c>
      <c r="C17" s="5">
        <v>680674695491.41003</v>
      </c>
      <c r="D17" s="5">
        <v>714956888458.53979</v>
      </c>
      <c r="E17" s="5">
        <v>752343958289.97021</v>
      </c>
      <c r="F17" s="5">
        <v>803451024348.46008</v>
      </c>
      <c r="G17" s="16">
        <v>51107066058.489868</v>
      </c>
      <c r="H17" s="17">
        <v>6.7930453212720635E-2</v>
      </c>
    </row>
    <row r="18" spans="2:8" x14ac:dyDescent="0.25">
      <c r="C18" s="5"/>
      <c r="D18" s="5"/>
      <c r="E18" s="5"/>
      <c r="F18" s="5"/>
      <c r="G18" s="16"/>
      <c r="H18" s="17"/>
    </row>
    <row r="19" spans="2:8" x14ac:dyDescent="0.25">
      <c r="B19" t="s">
        <v>36</v>
      </c>
      <c r="C19" s="5">
        <v>645700785746.45007</v>
      </c>
      <c r="D19" s="5">
        <v>678642557360.49011</v>
      </c>
      <c r="E19" s="5">
        <v>715315516733.49683</v>
      </c>
      <c r="F19" s="5">
        <v>762242044221.95203</v>
      </c>
      <c r="G19" s="16">
        <v>46926527488.4552</v>
      </c>
      <c r="H19" s="17">
        <v>6.5602557739479997E-2</v>
      </c>
    </row>
    <row r="20" spans="2:8" x14ac:dyDescent="0.25">
      <c r="B20" t="s">
        <v>37</v>
      </c>
      <c r="C20" s="5">
        <v>350290513098.81006</v>
      </c>
      <c r="D20" s="5">
        <v>373041123828.08002</v>
      </c>
      <c r="E20" s="5">
        <v>395352646332.78693</v>
      </c>
      <c r="F20" s="5">
        <v>418442463766.53009</v>
      </c>
      <c r="G20" s="16">
        <v>23089817433.743164</v>
      </c>
      <c r="H20" s="17">
        <v>5.8403093157260361E-2</v>
      </c>
    </row>
    <row r="21" spans="2:8" x14ac:dyDescent="0.25">
      <c r="B21" t="s">
        <v>38</v>
      </c>
      <c r="C21" s="5">
        <v>25837227600.520004</v>
      </c>
      <c r="D21" s="5">
        <v>18795971132.210003</v>
      </c>
      <c r="E21" s="5">
        <v>19306208592.73</v>
      </c>
      <c r="F21" s="5">
        <v>22963511934.746994</v>
      </c>
      <c r="G21" s="16">
        <v>3657303342.0169945</v>
      </c>
      <c r="H21" s="17">
        <v>0.189436642852507</v>
      </c>
    </row>
    <row r="22" spans="2:8" x14ac:dyDescent="0.25">
      <c r="B22" t="s">
        <v>39</v>
      </c>
      <c r="C22" s="5">
        <v>269573045047.11996</v>
      </c>
      <c r="D22" s="5">
        <v>286805462400.20001</v>
      </c>
      <c r="E22" s="5">
        <v>300656661807.98004</v>
      </c>
      <c r="F22" s="5">
        <v>320836068520.67505</v>
      </c>
      <c r="G22" s="16">
        <v>20179406712.695007</v>
      </c>
      <c r="H22" s="17">
        <v>6.711777677350439E-2</v>
      </c>
    </row>
    <row r="23" spans="2:8" x14ac:dyDescent="0.25">
      <c r="B23" t="s">
        <v>40</v>
      </c>
      <c r="C23" s="5">
        <v>619863558145.93005</v>
      </c>
      <c r="D23" s="5">
        <v>659846586228.28015</v>
      </c>
      <c r="E23" s="5">
        <v>696009308140.76685</v>
      </c>
      <c r="F23" s="5">
        <v>739278532287.20496</v>
      </c>
      <c r="G23" s="16">
        <v>43269224146.43811</v>
      </c>
      <c r="H23" s="17">
        <v>6.2167594082932834E-2</v>
      </c>
    </row>
    <row r="24" spans="2:8" x14ac:dyDescent="0.25">
      <c r="B24" t="s">
        <v>41</v>
      </c>
      <c r="C24" s="5">
        <v>71942547445.829987</v>
      </c>
      <c r="D24" s="5">
        <v>60639065439.380013</v>
      </c>
      <c r="E24" s="5">
        <v>56938786862.574562</v>
      </c>
      <c r="F24" s="5">
        <v>64410007376.189987</v>
      </c>
      <c r="G24" s="16">
        <v>7471220513.6154251</v>
      </c>
      <c r="H24" s="17">
        <v>0.13121495776943226</v>
      </c>
    </row>
    <row r="25" spans="2:8" x14ac:dyDescent="0.25">
      <c r="B25" t="s">
        <v>42</v>
      </c>
      <c r="C25" s="5">
        <v>38003345003.879997</v>
      </c>
      <c r="D25" s="5">
        <v>33772197203.319992</v>
      </c>
      <c r="E25" s="5">
        <v>34057672125.404572</v>
      </c>
      <c r="F25" s="5">
        <v>39765284529.970009</v>
      </c>
      <c r="G25" s="16">
        <v>5707612404.5654373</v>
      </c>
      <c r="H25" s="17">
        <v>0.16758668600570528</v>
      </c>
    </row>
    <row r="26" spans="2:8" x14ac:dyDescent="0.25">
      <c r="B26" t="s">
        <v>43</v>
      </c>
      <c r="C26" s="5">
        <v>6158290037.5899992</v>
      </c>
      <c r="D26" s="5">
        <v>7251503410.7600002</v>
      </c>
      <c r="E26" s="5">
        <v>6503259790.6900005</v>
      </c>
      <c r="F26" s="5">
        <v>5906840201.0799999</v>
      </c>
      <c r="G26" s="16">
        <v>-596419589.61000061</v>
      </c>
      <c r="H26" s="17">
        <v>-9.1710866366407309E-2</v>
      </c>
    </row>
    <row r="27" spans="2:8" x14ac:dyDescent="0.25">
      <c r="B27" t="s">
        <v>44</v>
      </c>
      <c r="C27" s="5">
        <v>27780912404.360001</v>
      </c>
      <c r="D27" s="5">
        <v>19615364825.299995</v>
      </c>
      <c r="E27" s="5">
        <v>16377854946.480005</v>
      </c>
      <c r="F27" s="5">
        <v>18737882645.139999</v>
      </c>
      <c r="G27" s="16">
        <v>2360027698.6599941</v>
      </c>
      <c r="H27" s="17">
        <v>0.14409870562244909</v>
      </c>
    </row>
    <row r="28" spans="2:8" x14ac:dyDescent="0.25">
      <c r="B28" t="s">
        <v>45</v>
      </c>
      <c r="C28" s="5">
        <v>26984277174.52</v>
      </c>
      <c r="D28" s="5">
        <v>18973708928.609997</v>
      </c>
      <c r="E28" s="5">
        <v>15660545265.950005</v>
      </c>
      <c r="F28" s="5">
        <v>17915621109.970001</v>
      </c>
      <c r="G28" s="16">
        <v>2255075844.0199966</v>
      </c>
      <c r="H28" s="17">
        <v>0.14399727504527593</v>
      </c>
    </row>
    <row r="29" spans="2:8" x14ac:dyDescent="0.25">
      <c r="B29" t="s">
        <v>46</v>
      </c>
      <c r="C29" s="5">
        <v>44161635041.469986</v>
      </c>
      <c r="D29" s="5">
        <v>41023700614.080017</v>
      </c>
      <c r="E29" s="5">
        <v>40560931916.094559</v>
      </c>
      <c r="F29" s="5">
        <v>45672124731.049988</v>
      </c>
      <c r="G29" s="16">
        <v>5111192814.9554291</v>
      </c>
      <c r="H29" s="17">
        <v>0.12601270664906272</v>
      </c>
    </row>
    <row r="30" spans="2:8" x14ac:dyDescent="0.25">
      <c r="B30" t="s">
        <v>47</v>
      </c>
      <c r="C30" s="5">
        <v>664025193187.40002</v>
      </c>
      <c r="D30" s="5">
        <v>700870286842.36011</v>
      </c>
      <c r="E30" s="5">
        <v>736570240056.86145</v>
      </c>
      <c r="F30" s="5">
        <v>784950657018.25488</v>
      </c>
      <c r="G30" s="16">
        <v>48380416961.393433</v>
      </c>
      <c r="H30" s="17">
        <v>6.5683371836552318E-2</v>
      </c>
    </row>
    <row r="31" spans="2:8" x14ac:dyDescent="0.25">
      <c r="B31" t="s">
        <v>5</v>
      </c>
      <c r="C31" s="5">
        <v>16649502304.01001</v>
      </c>
      <c r="D31" s="5">
        <v>14086601616.179688</v>
      </c>
      <c r="E31" s="5">
        <v>15773718233.108765</v>
      </c>
      <c r="F31" s="5">
        <v>18500367330.2052</v>
      </c>
      <c r="G31" s="16">
        <v>2726649097.0964355</v>
      </c>
      <c r="H31" s="17">
        <v>0.17286026394038445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F887-27DB-4C23-A1B3-7A00268532A1}">
  <dimension ref="B1:F30"/>
  <sheetViews>
    <sheetView workbookViewId="0">
      <selection activeCell="B3" sqref="B3:B17"/>
    </sheetView>
  </sheetViews>
  <sheetFormatPr defaultRowHeight="15" x14ac:dyDescent="0.25"/>
  <cols>
    <col min="3" max="6" width="15.42578125" bestFit="1" customWidth="1"/>
  </cols>
  <sheetData>
    <row r="1" spans="2:6" x14ac:dyDescent="0.25">
      <c r="B1" t="s">
        <v>50</v>
      </c>
    </row>
    <row r="3" spans="2:6" x14ac:dyDescent="0.25">
      <c r="B3" t="s">
        <v>51</v>
      </c>
      <c r="C3">
        <v>2015</v>
      </c>
      <c r="D3">
        <v>2016</v>
      </c>
      <c r="E3">
        <v>2017</v>
      </c>
      <c r="F3">
        <v>2018</v>
      </c>
    </row>
    <row r="4" spans="2:6" x14ac:dyDescent="0.25">
      <c r="B4" t="s">
        <v>52</v>
      </c>
      <c r="C4" s="1">
        <v>139166182.01001233</v>
      </c>
      <c r="D4" s="1">
        <v>-124540238.09001434</v>
      </c>
      <c r="E4" s="1">
        <v>419833217.72998714</v>
      </c>
      <c r="F4" s="1">
        <v>111915503.81000453</v>
      </c>
    </row>
    <row r="5" spans="2:6" x14ac:dyDescent="0.25">
      <c r="B5" t="s">
        <v>53</v>
      </c>
      <c r="C5" s="1">
        <v>85935486.470002279</v>
      </c>
      <c r="D5" s="1">
        <v>57662069.409990042</v>
      </c>
      <c r="E5" s="1">
        <v>293270618.6399985</v>
      </c>
      <c r="F5" s="1">
        <v>42102699.880002737</v>
      </c>
    </row>
    <row r="6" spans="2:6" x14ac:dyDescent="0.25">
      <c r="B6" t="s">
        <v>54</v>
      </c>
      <c r="C6" s="1">
        <v>1721072569.009994</v>
      </c>
      <c r="D6" s="1">
        <v>558385959.26000047</v>
      </c>
      <c r="E6" s="1">
        <v>674159130.650002</v>
      </c>
      <c r="F6" s="1">
        <v>854662267.55000019</v>
      </c>
    </row>
    <row r="7" spans="2:6" x14ac:dyDescent="0.25">
      <c r="B7" t="s">
        <v>55</v>
      </c>
      <c r="C7" s="1">
        <v>539357690.9600004</v>
      </c>
      <c r="D7" s="1">
        <v>129549450.14000219</v>
      </c>
      <c r="E7" s="1">
        <v>1074027282.1200004</v>
      </c>
      <c r="F7" s="1">
        <v>92903090.179996014</v>
      </c>
    </row>
    <row r="8" spans="2:6" x14ac:dyDescent="0.25">
      <c r="B8" t="s">
        <v>56</v>
      </c>
      <c r="C8" s="1">
        <v>665246812.65000355</v>
      </c>
      <c r="D8" s="1">
        <v>170860267.38999867</v>
      </c>
      <c r="E8" s="1">
        <v>297000141.61000395</v>
      </c>
      <c r="F8" s="1">
        <v>241184227.68999934</v>
      </c>
    </row>
    <row r="9" spans="2:6" x14ac:dyDescent="0.25">
      <c r="B9" t="s">
        <v>57</v>
      </c>
      <c r="C9" s="1">
        <v>120398568.97000012</v>
      </c>
      <c r="D9" s="1">
        <v>220033705.85999674</v>
      </c>
      <c r="E9" s="1">
        <v>68026729.539997905</v>
      </c>
      <c r="F9" s="1">
        <v>760179740.45999908</v>
      </c>
    </row>
    <row r="10" spans="2:6" x14ac:dyDescent="0.25">
      <c r="B10" t="s">
        <v>58</v>
      </c>
      <c r="C10" s="1">
        <v>355984434.14000148</v>
      </c>
      <c r="D10" s="1">
        <v>269227705.84999883</v>
      </c>
      <c r="E10" s="1">
        <v>600304044.91000247</v>
      </c>
      <c r="F10" s="1">
        <v>299593926.60000813</v>
      </c>
    </row>
    <row r="11" spans="2:6" x14ac:dyDescent="0.25">
      <c r="B11" t="s">
        <v>59</v>
      </c>
      <c r="C11" s="1">
        <v>2168921715.7500019</v>
      </c>
      <c r="D11" s="1">
        <v>461166485.42000437</v>
      </c>
      <c r="E11" s="1">
        <v>479380282.77999616</v>
      </c>
      <c r="F11" s="1">
        <v>83550091.389999866</v>
      </c>
    </row>
    <row r="12" spans="2:6" x14ac:dyDescent="0.25">
      <c r="B12" t="s">
        <v>60</v>
      </c>
      <c r="C12" s="1">
        <v>259911819.71999931</v>
      </c>
      <c r="D12" s="1">
        <v>66623125.080000073</v>
      </c>
      <c r="E12" s="1">
        <v>799166122.60861015</v>
      </c>
      <c r="F12" s="1">
        <v>-114631283.67000067</v>
      </c>
    </row>
    <row r="13" spans="2:6" x14ac:dyDescent="0.25">
      <c r="B13" t="s">
        <v>61</v>
      </c>
      <c r="C13" s="1">
        <v>86356560.599999964</v>
      </c>
      <c r="D13" s="1">
        <v>50306480.329999708</v>
      </c>
      <c r="E13" s="1">
        <v>42648743.499999776</v>
      </c>
      <c r="F13" s="1">
        <v>-19820686.520000473</v>
      </c>
    </row>
    <row r="14" spans="2:6" x14ac:dyDescent="0.25">
      <c r="B14" t="s">
        <v>62</v>
      </c>
      <c r="C14" s="1">
        <v>7551834.289999187</v>
      </c>
      <c r="D14" s="1">
        <v>67906575.430000573</v>
      </c>
      <c r="E14" s="1">
        <v>-124295173.56000049</v>
      </c>
      <c r="F14" s="1">
        <v>384261261.16999912</v>
      </c>
    </row>
    <row r="15" spans="2:6" x14ac:dyDescent="0.25">
      <c r="B15" t="s">
        <v>63</v>
      </c>
      <c r="C15" s="1">
        <v>-38901362.080000222</v>
      </c>
      <c r="D15" s="1">
        <v>362734048.64000165</v>
      </c>
      <c r="E15" s="1">
        <v>515792198.13999844</v>
      </c>
      <c r="F15" s="1">
        <v>198285144.59000003</v>
      </c>
    </row>
    <row r="16" spans="2:6" x14ac:dyDescent="0.25">
      <c r="B16" t="s">
        <v>64</v>
      </c>
      <c r="C16" s="1">
        <v>555001751.26000094</v>
      </c>
      <c r="D16" s="1">
        <v>533737302.83000028</v>
      </c>
      <c r="E16" s="1">
        <v>619557495.34000015</v>
      </c>
      <c r="F16" s="1">
        <v>1083457298.6599996</v>
      </c>
    </row>
    <row r="17" spans="2:6" x14ac:dyDescent="0.25">
      <c r="B17" t="s">
        <v>65</v>
      </c>
      <c r="C17" s="1">
        <v>140311939.53000453</v>
      </c>
      <c r="D17" s="1">
        <v>109723210.9000029</v>
      </c>
      <c r="E17" s="1">
        <v>201762630.62999699</v>
      </c>
      <c r="F17" s="1">
        <v>287293014.01000035</v>
      </c>
    </row>
    <row r="18" spans="2:6" x14ac:dyDescent="0.25">
      <c r="B18" t="s">
        <v>66</v>
      </c>
      <c r="C18" s="1">
        <v>545032371.50999844</v>
      </c>
      <c r="D18" s="1">
        <v>235162360.86999786</v>
      </c>
      <c r="E18" s="1">
        <v>426854162.02999866</v>
      </c>
      <c r="F18" s="1">
        <v>279242080.64999545</v>
      </c>
    </row>
    <row r="19" spans="2:6" x14ac:dyDescent="0.25">
      <c r="B19" t="s">
        <v>67</v>
      </c>
      <c r="C19" s="1">
        <v>3569160178.920001</v>
      </c>
      <c r="D19" s="1">
        <v>4736037223.83002</v>
      </c>
      <c r="E19" s="1">
        <v>5975499477.1899805</v>
      </c>
      <c r="F19" s="1">
        <v>4528860607.1600056</v>
      </c>
    </row>
    <row r="20" spans="2:6" x14ac:dyDescent="0.25">
      <c r="B20" t="s">
        <v>68</v>
      </c>
      <c r="C20" s="1">
        <v>446987387.90000337</v>
      </c>
      <c r="D20" s="1">
        <v>973493811.81000257</v>
      </c>
      <c r="E20" s="1">
        <v>1422903425.6700053</v>
      </c>
      <c r="F20" s="1">
        <v>881506969.37999845</v>
      </c>
    </row>
    <row r="21" spans="2:6" x14ac:dyDescent="0.25">
      <c r="B21" t="s">
        <v>69</v>
      </c>
      <c r="C21" s="1">
        <v>-30492553.919996768</v>
      </c>
      <c r="D21" s="1">
        <v>49078268.499998629</v>
      </c>
      <c r="E21" s="1">
        <v>181955851.42999834</v>
      </c>
      <c r="F21" s="1">
        <v>-152726793.66999876</v>
      </c>
    </row>
    <row r="22" spans="2:6" x14ac:dyDescent="0.25">
      <c r="B22" t="s">
        <v>70</v>
      </c>
      <c r="C22" s="1">
        <v>172823891.49999839</v>
      </c>
      <c r="D22" s="1">
        <v>361817926.30999875</v>
      </c>
      <c r="E22" s="1">
        <v>54920058.050002545</v>
      </c>
      <c r="F22" s="1">
        <v>-158512587.18999815</v>
      </c>
    </row>
    <row r="23" spans="2:6" x14ac:dyDescent="0.25">
      <c r="B23" t="s">
        <v>71</v>
      </c>
      <c r="C23" s="1">
        <v>485493758.13000774</v>
      </c>
      <c r="D23" s="1">
        <v>-289312533.94000101</v>
      </c>
      <c r="E23" s="1">
        <v>2819811873.499999</v>
      </c>
      <c r="F23" s="1">
        <v>502732681.12999642</v>
      </c>
    </row>
    <row r="24" spans="2:6" x14ac:dyDescent="0.25">
      <c r="B24" t="s">
        <v>72</v>
      </c>
      <c r="C24" s="1">
        <v>2593675494.5899963</v>
      </c>
      <c r="D24" s="1">
        <v>6886999230.2499943</v>
      </c>
      <c r="E24" s="1">
        <v>6483928748.6499844</v>
      </c>
      <c r="F24" s="1">
        <v>1118039512.3999996</v>
      </c>
    </row>
    <row r="25" spans="2:6" x14ac:dyDescent="0.25">
      <c r="B25" t="s">
        <v>73</v>
      </c>
      <c r="C25" s="1">
        <v>254949007.06000227</v>
      </c>
      <c r="D25" s="1">
        <v>383550267.53999823</v>
      </c>
      <c r="E25" s="1">
        <v>500108421.26999867</v>
      </c>
      <c r="F25" s="1">
        <v>274159474.13</v>
      </c>
    </row>
    <row r="26" spans="2:6" x14ac:dyDescent="0.25">
      <c r="B26" t="s">
        <v>74</v>
      </c>
      <c r="C26" s="1">
        <v>319038948.00000155</v>
      </c>
      <c r="D26" s="1">
        <v>32546707.489999324</v>
      </c>
      <c r="E26" s="1">
        <v>141343331.06000066</v>
      </c>
      <c r="F26" s="1">
        <v>1744499.370000571</v>
      </c>
    </row>
    <row r="27" spans="2:6" x14ac:dyDescent="0.25">
      <c r="B27" t="s">
        <v>75</v>
      </c>
      <c r="C27" s="1">
        <v>1961853987.8100047</v>
      </c>
      <c r="D27" s="1">
        <v>866498822.50999069</v>
      </c>
      <c r="E27" s="1">
        <v>13367562.64000082</v>
      </c>
      <c r="F27" s="1">
        <v>945671085.18999147</v>
      </c>
    </row>
    <row r="28" spans="2:6" x14ac:dyDescent="0.25">
      <c r="B28" t="s">
        <v>76</v>
      </c>
      <c r="C28" s="1">
        <v>222497478.68000209</v>
      </c>
      <c r="D28" s="1">
        <v>-35736873.999999225</v>
      </c>
      <c r="E28" s="1">
        <v>-8685107.2999991179</v>
      </c>
      <c r="F28" s="1">
        <v>76569247.530000895</v>
      </c>
    </row>
    <row r="29" spans="2:6" x14ac:dyDescent="0.25">
      <c r="B29" t="s">
        <v>77</v>
      </c>
      <c r="C29" s="1">
        <v>968891941.26994514</v>
      </c>
      <c r="D29" s="1">
        <v>-485388185.29998589</v>
      </c>
      <c r="E29" s="1">
        <v>5597216695.3699474</v>
      </c>
      <c r="F29" s="1">
        <v>253366152.13999367</v>
      </c>
    </row>
    <row r="30" spans="2:6" x14ac:dyDescent="0.25">
      <c r="B30" t="s">
        <v>78</v>
      </c>
      <c r="C30" s="1">
        <v>95788596.540000573</v>
      </c>
      <c r="D30" s="1">
        <v>265096335.50999928</v>
      </c>
      <c r="E30" s="1">
        <v>89769216.509999931</v>
      </c>
      <c r="F30" s="1">
        <v>30641277.940001115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5235-E9BC-4F1D-81C8-9D286510E429}">
  <dimension ref="B1:P297"/>
  <sheetViews>
    <sheetView topLeftCell="A16" workbookViewId="0">
      <selection activeCell="B13" sqref="B13"/>
    </sheetView>
  </sheetViews>
  <sheetFormatPr defaultRowHeight="15" x14ac:dyDescent="0.25"/>
  <cols>
    <col min="1" max="1" width="3.42578125" customWidth="1"/>
    <col min="2" max="2" width="73.85546875" style="8" customWidth="1"/>
    <col min="3" max="4" width="12.7109375" customWidth="1"/>
    <col min="5" max="5" width="11" bestFit="1" customWidth="1"/>
    <col min="6" max="7" width="11" customWidth="1"/>
    <col min="8" max="8" width="26.28515625" bestFit="1" customWidth="1"/>
    <col min="9" max="9" width="21.5703125" bestFit="1" customWidth="1"/>
  </cols>
  <sheetData>
    <row r="1" spans="2:16" s="19" customFormat="1" x14ac:dyDescent="0.25">
      <c r="B1" s="18"/>
    </row>
    <row r="2" spans="2:16" s="19" customFormat="1" x14ac:dyDescent="0.25">
      <c r="B2" s="18"/>
    </row>
    <row r="3" spans="2:16" s="19" customFormat="1" x14ac:dyDescent="0.25">
      <c r="B3" s="18"/>
    </row>
    <row r="4" spans="2:16" s="19" customFormat="1" x14ac:dyDescent="0.25">
      <c r="B4" s="20" t="s">
        <v>79</v>
      </c>
      <c r="D4" s="21"/>
    </row>
    <row r="5" spans="2:16" s="19" customFormat="1" x14ac:dyDescent="0.25">
      <c r="B5" s="20" t="s">
        <v>80</v>
      </c>
    </row>
    <row r="6" spans="2:16" s="19" customFormat="1" ht="11.25" customHeight="1" x14ac:dyDescent="0.25">
      <c r="B6" s="20"/>
    </row>
    <row r="7" spans="2:16" s="19" customFormat="1" x14ac:dyDescent="0.25">
      <c r="B7" s="20" t="s">
        <v>81</v>
      </c>
    </row>
    <row r="8" spans="2:16" x14ac:dyDescent="0.25">
      <c r="B8" s="22" t="s">
        <v>82</v>
      </c>
      <c r="C8" s="23">
        <v>2014</v>
      </c>
      <c r="D8" s="23">
        <v>2015</v>
      </c>
      <c r="E8" s="23">
        <v>2016</v>
      </c>
      <c r="F8" s="23">
        <v>2017</v>
      </c>
      <c r="G8" s="23">
        <v>2018</v>
      </c>
      <c r="H8" s="23" t="s">
        <v>83</v>
      </c>
      <c r="I8" s="23" t="s">
        <v>84</v>
      </c>
      <c r="J8" s="19"/>
      <c r="K8" s="19"/>
      <c r="L8" s="19"/>
      <c r="M8" s="19"/>
      <c r="N8" s="19"/>
      <c r="O8" s="19"/>
      <c r="P8" s="19"/>
    </row>
    <row r="9" spans="2:16" ht="15.75" thickBot="1" x14ac:dyDescent="0.3">
      <c r="B9" s="24" t="s">
        <v>85</v>
      </c>
      <c r="C9" s="25">
        <v>116455.362067215</v>
      </c>
      <c r="D9" s="25">
        <v>118384.81654694502</v>
      </c>
      <c r="E9" s="25">
        <v>130303.6165930375</v>
      </c>
      <c r="F9" s="25">
        <v>128841.208890935</v>
      </c>
      <c r="G9" s="25">
        <v>142683.30205016502</v>
      </c>
      <c r="H9" s="25">
        <f>G9-F9</f>
        <v>13842.093159230019</v>
      </c>
      <c r="I9" s="26">
        <f>G9/F9-1</f>
        <v>0.10743529402108809</v>
      </c>
      <c r="J9" s="19"/>
      <c r="K9" s="19"/>
      <c r="L9" s="19"/>
      <c r="M9" s="19"/>
      <c r="N9" s="19"/>
      <c r="O9" s="19"/>
      <c r="P9" s="19"/>
    </row>
    <row r="10" spans="2:16" ht="15.75" thickBot="1" x14ac:dyDescent="0.3">
      <c r="B10" s="27" t="s">
        <v>86</v>
      </c>
      <c r="C10" s="28">
        <v>97442.451004474991</v>
      </c>
      <c r="D10" s="28">
        <v>98434.352994545014</v>
      </c>
      <c r="E10" s="28">
        <v>106334.29185549749</v>
      </c>
      <c r="F10" s="28">
        <v>107989.88798014501</v>
      </c>
      <c r="G10" s="28">
        <v>122204.61145697501</v>
      </c>
      <c r="H10" s="28">
        <f>G10-F10</f>
        <v>14214.723476829997</v>
      </c>
      <c r="I10" s="29">
        <f>G10/F10-1</f>
        <v>0.13163013447558636</v>
      </c>
      <c r="J10" s="19"/>
      <c r="K10" s="19"/>
      <c r="L10" s="19"/>
      <c r="M10" s="19"/>
      <c r="N10" s="19"/>
      <c r="O10" s="19"/>
      <c r="P10" s="19"/>
    </row>
    <row r="11" spans="2:16" s="19" customFormat="1" x14ac:dyDescent="0.25">
      <c r="B11" s="30" t="s">
        <v>87</v>
      </c>
      <c r="C11" s="31">
        <v>58086.157910519993</v>
      </c>
      <c r="D11" s="31">
        <v>61105.697847029995</v>
      </c>
      <c r="E11" s="31">
        <v>69910.784809969991</v>
      </c>
      <c r="F11" s="31">
        <v>66657.570164070014</v>
      </c>
      <c r="G11" s="31">
        <v>71480.906494440002</v>
      </c>
      <c r="H11" s="31">
        <f>G11-F11</f>
        <v>4823.336330369988</v>
      </c>
      <c r="I11" s="2">
        <f>G11/F11-1</f>
        <v>7.2359918288318781E-2</v>
      </c>
    </row>
    <row r="12" spans="2:16" s="33" customFormat="1" ht="15" customHeight="1" x14ac:dyDescent="0.25">
      <c r="B12" s="32" t="s">
        <v>88</v>
      </c>
      <c r="C12" s="31">
        <v>2916.0760522350001</v>
      </c>
      <c r="D12" s="31">
        <v>2956.2807984750002</v>
      </c>
      <c r="E12" s="31">
        <v>2555.6963636175001</v>
      </c>
      <c r="F12" s="31">
        <v>2836.0368300149999</v>
      </c>
      <c r="G12" s="31">
        <v>3340.0746441450005</v>
      </c>
      <c r="H12" s="31">
        <f t="shared" ref="H12:H19" si="0">G12-F12</f>
        <v>504.0378141300007</v>
      </c>
      <c r="I12" s="2">
        <f t="shared" ref="I12:I19" si="1">G12/F12-1</f>
        <v>0.17772611723358156</v>
      </c>
      <c r="J12" s="19"/>
      <c r="K12" s="19"/>
      <c r="L12" s="19"/>
      <c r="M12" s="19"/>
      <c r="N12" s="19"/>
      <c r="O12" s="19"/>
      <c r="P12" s="19"/>
    </row>
    <row r="13" spans="2:16" s="19" customFormat="1" ht="15.95" customHeight="1" x14ac:dyDescent="0.25">
      <c r="B13" s="32" t="s">
        <v>89</v>
      </c>
      <c r="C13" s="31">
        <v>1173.1580264399997</v>
      </c>
      <c r="D13" s="31">
        <v>1173.1580259599998</v>
      </c>
      <c r="E13" s="31">
        <v>1173.1580264399997</v>
      </c>
      <c r="F13" s="31">
        <v>1173.1580264399997</v>
      </c>
      <c r="G13" s="31">
        <v>1149.0932464800001</v>
      </c>
      <c r="H13" s="31">
        <f t="shared" si="0"/>
        <v>-24.064779959999669</v>
      </c>
      <c r="I13" s="2">
        <f t="shared" si="1"/>
        <v>-2.0512820453545633E-2</v>
      </c>
    </row>
    <row r="14" spans="2:16" s="19" customFormat="1" ht="15.95" customHeight="1" x14ac:dyDescent="0.25">
      <c r="B14" s="32" t="s">
        <v>90</v>
      </c>
      <c r="C14" s="31">
        <v>87.468743300000014</v>
      </c>
      <c r="D14" s="31">
        <v>337.56119959</v>
      </c>
      <c r="E14" s="31">
        <v>933.91278678000003</v>
      </c>
      <c r="F14" s="31">
        <v>1280.12901392</v>
      </c>
      <c r="G14" s="31">
        <v>1022.4420964299998</v>
      </c>
      <c r="H14" s="31">
        <f t="shared" si="0"/>
        <v>-257.68691749000027</v>
      </c>
      <c r="I14" s="2">
        <f t="shared" si="1"/>
        <v>-0.20129761507468191</v>
      </c>
    </row>
    <row r="15" spans="2:16" s="19" customFormat="1" ht="15.95" customHeight="1" x14ac:dyDescent="0.25">
      <c r="B15" s="32" t="s">
        <v>91</v>
      </c>
      <c r="C15" s="31">
        <v>3236.0729340599996</v>
      </c>
      <c r="D15" s="31">
        <v>3826.3055099300004</v>
      </c>
      <c r="E15" s="31">
        <v>3852.5998532300009</v>
      </c>
      <c r="F15" s="31">
        <v>3916.2775614600005</v>
      </c>
      <c r="G15" s="31">
        <v>3943.831195629999</v>
      </c>
      <c r="H15" s="31">
        <f t="shared" si="0"/>
        <v>27.553634169998531</v>
      </c>
      <c r="I15" s="2">
        <f t="shared" si="1"/>
        <v>7.0356693920659019E-3</v>
      </c>
    </row>
    <row r="16" spans="2:16" s="19" customFormat="1" ht="15.95" customHeight="1" x14ac:dyDescent="0.25">
      <c r="B16" s="34" t="s">
        <v>92</v>
      </c>
      <c r="C16" s="31">
        <v>13219.428542970001</v>
      </c>
      <c r="D16" s="31">
        <v>13535.558103709998</v>
      </c>
      <c r="E16" s="31">
        <v>15071.697659000001</v>
      </c>
      <c r="F16" s="31">
        <v>14501.15286453</v>
      </c>
      <c r="G16" s="31">
        <v>15201.242657319999</v>
      </c>
      <c r="H16" s="31">
        <f t="shared" si="0"/>
        <v>700.08979278999868</v>
      </c>
      <c r="I16" s="2">
        <f t="shared" si="1"/>
        <v>4.8278216175654975E-2</v>
      </c>
    </row>
    <row r="17" spans="2:16" s="19" customFormat="1" ht="15.95" customHeight="1" x14ac:dyDescent="0.25">
      <c r="B17" s="35" t="s">
        <v>93</v>
      </c>
      <c r="C17" s="31">
        <v>2.9357842100000004</v>
      </c>
      <c r="D17" s="31">
        <v>5.1951533300000001</v>
      </c>
      <c r="E17" s="31">
        <v>9.0168847599999999</v>
      </c>
      <c r="F17" s="31">
        <v>5.331402240000001</v>
      </c>
      <c r="G17" s="31">
        <v>4.6462816599999988</v>
      </c>
      <c r="H17" s="31">
        <f t="shared" si="0"/>
        <v>-0.6851205800000022</v>
      </c>
      <c r="I17" s="2">
        <f t="shared" si="1"/>
        <v>-0.1285066384336444</v>
      </c>
    </row>
    <row r="18" spans="2:16" s="19" customFormat="1" ht="15.95" customHeight="1" x14ac:dyDescent="0.25">
      <c r="B18" s="35" t="s">
        <v>94</v>
      </c>
      <c r="C18" s="31">
        <v>13822.59640332</v>
      </c>
      <c r="D18" s="31">
        <v>10133.224387389999</v>
      </c>
      <c r="E18" s="31">
        <v>7487.0515013200002</v>
      </c>
      <c r="F18" s="31">
        <v>12155.139302810001</v>
      </c>
      <c r="G18" s="31">
        <v>20374.70440011</v>
      </c>
      <c r="H18" s="31">
        <f t="shared" si="0"/>
        <v>8219.5650972999993</v>
      </c>
      <c r="I18" s="2">
        <f t="shared" si="1"/>
        <v>0.67622138196308579</v>
      </c>
    </row>
    <row r="19" spans="2:16" s="19" customFormat="1" ht="15.95" customHeight="1" x14ac:dyDescent="0.25">
      <c r="B19" s="35" t="s">
        <v>95</v>
      </c>
      <c r="C19" s="31">
        <v>4898.5566074199996</v>
      </c>
      <c r="D19" s="31">
        <v>5361.3719691300003</v>
      </c>
      <c r="E19" s="31">
        <v>5340.3739703799993</v>
      </c>
      <c r="F19" s="31">
        <v>5465.0928146600008</v>
      </c>
      <c r="G19" s="31">
        <v>5687.67044076</v>
      </c>
      <c r="H19" s="31">
        <f t="shared" si="0"/>
        <v>222.57762609999918</v>
      </c>
      <c r="I19" s="2">
        <f t="shared" si="1"/>
        <v>4.0727144743624377E-2</v>
      </c>
    </row>
    <row r="20" spans="2:16" s="19" customFormat="1" ht="15.95" customHeight="1" thickBot="1" x14ac:dyDescent="0.3">
      <c r="B20" s="35"/>
      <c r="C20" s="31"/>
      <c r="D20" s="31"/>
      <c r="E20" s="31"/>
      <c r="F20" s="31"/>
      <c r="G20" s="31"/>
      <c r="H20" s="31"/>
      <c r="I20" s="2"/>
    </row>
    <row r="21" spans="2:16" s="19" customFormat="1" ht="15.95" customHeight="1" thickBot="1" x14ac:dyDescent="0.3">
      <c r="B21" s="27" t="s">
        <v>96</v>
      </c>
      <c r="C21" s="28">
        <f t="shared" ref="C21:F21" si="2">SUM(C22:C27)</f>
        <v>19012.911062740004</v>
      </c>
      <c r="D21" s="28">
        <f t="shared" si="2"/>
        <v>19950.463552399997</v>
      </c>
      <c r="E21" s="28">
        <f t="shared" si="2"/>
        <v>23969.324737540006</v>
      </c>
      <c r="F21" s="28">
        <f t="shared" si="2"/>
        <v>20851.320910789997</v>
      </c>
      <c r="G21" s="28">
        <v>20478.690593189996</v>
      </c>
      <c r="H21" s="28">
        <f>G21-F21</f>
        <v>-372.63031760000013</v>
      </c>
      <c r="I21" s="29">
        <f>G21/F21-1</f>
        <v>-1.787082550761443E-2</v>
      </c>
    </row>
    <row r="22" spans="2:16" ht="15.95" customHeight="1" x14ac:dyDescent="0.25">
      <c r="B22" s="36" t="s">
        <v>97</v>
      </c>
      <c r="C22" s="31">
        <v>15546.738140000003</v>
      </c>
      <c r="D22" s="31">
        <v>16483.121723050001</v>
      </c>
      <c r="E22" s="31">
        <v>16444.460343510003</v>
      </c>
      <c r="F22" s="31">
        <v>17303.322868789997</v>
      </c>
      <c r="G22" s="31">
        <v>18408.245074129998</v>
      </c>
      <c r="H22" s="31">
        <f>G22-F22</f>
        <v>1104.9222053400008</v>
      </c>
      <c r="I22" s="2">
        <f>G22/F22-1</f>
        <v>6.3856070520012631E-2</v>
      </c>
      <c r="J22" s="19"/>
      <c r="K22" s="19"/>
      <c r="L22" s="19"/>
      <c r="M22" s="19"/>
      <c r="N22" s="19"/>
      <c r="O22" s="19"/>
      <c r="P22" s="19"/>
    </row>
    <row r="23" spans="2:16" ht="15.95" customHeight="1" x14ac:dyDescent="0.25">
      <c r="B23" s="36" t="s">
        <v>98</v>
      </c>
      <c r="C23" s="31">
        <v>1839.9080357599998</v>
      </c>
      <c r="D23" s="31">
        <v>1825.2110551199999</v>
      </c>
      <c r="E23" s="31">
        <v>1548.7978303300001</v>
      </c>
      <c r="F23" s="31">
        <v>1969.3408231600001</v>
      </c>
      <c r="G23" s="31">
        <v>1764.5338630900001</v>
      </c>
      <c r="H23" s="31">
        <f t="shared" ref="H23:H27" si="3">G23-F23</f>
        <v>-204.80696007000006</v>
      </c>
      <c r="I23" s="2">
        <f t="shared" ref="I23:I27" si="4">G23/F23-1</f>
        <v>-0.10399772231470183</v>
      </c>
      <c r="J23" s="19"/>
      <c r="K23" s="19"/>
      <c r="L23" s="19"/>
      <c r="M23" s="19"/>
      <c r="N23" s="19"/>
      <c r="O23" s="19"/>
      <c r="P23" s="19"/>
    </row>
    <row r="24" spans="2:16" ht="15.95" customHeight="1" x14ac:dyDescent="0.25">
      <c r="B24" s="36" t="s">
        <v>99</v>
      </c>
      <c r="C24" s="31">
        <v>0</v>
      </c>
      <c r="D24" s="31">
        <v>0</v>
      </c>
      <c r="E24" s="31">
        <v>2900</v>
      </c>
      <c r="F24" s="31">
        <v>0</v>
      </c>
      <c r="G24" s="31">
        <v>225.71</v>
      </c>
      <c r="H24" s="31">
        <f t="shared" si="3"/>
        <v>225.71</v>
      </c>
      <c r="I24" s="2" t="e">
        <f t="shared" si="4"/>
        <v>#DIV/0!</v>
      </c>
      <c r="J24" s="19"/>
      <c r="K24" s="19"/>
      <c r="L24" s="19"/>
      <c r="M24" s="19"/>
      <c r="N24" s="19"/>
      <c r="O24" s="19"/>
      <c r="P24" s="19"/>
    </row>
    <row r="25" spans="2:16" ht="15.95" customHeight="1" x14ac:dyDescent="0.25">
      <c r="B25" s="36" t="s">
        <v>100</v>
      </c>
      <c r="C25" s="31">
        <v>146.92220266999999</v>
      </c>
      <c r="D25" s="31">
        <v>159.83563685999999</v>
      </c>
      <c r="E25" s="31">
        <v>138.61192757000001</v>
      </c>
      <c r="F25" s="31">
        <v>131.38526484000002</v>
      </c>
      <c r="G25" s="31">
        <v>73.08620857999999</v>
      </c>
      <c r="H25" s="31">
        <f t="shared" si="3"/>
        <v>-58.299056260000029</v>
      </c>
      <c r="I25" s="2">
        <f t="shared" si="4"/>
        <v>-0.44372598655561701</v>
      </c>
      <c r="J25" s="19"/>
      <c r="K25" s="19"/>
      <c r="L25" s="19"/>
      <c r="M25" s="19"/>
      <c r="N25" s="19"/>
      <c r="O25" s="19"/>
      <c r="P25" s="19"/>
    </row>
    <row r="26" spans="2:16" s="19" customFormat="1" ht="15.95" customHeight="1" x14ac:dyDescent="0.25">
      <c r="B26" s="36" t="s">
        <v>101</v>
      </c>
      <c r="C26" s="31">
        <v>1462.5</v>
      </c>
      <c r="D26" s="31">
        <v>1462.5000001599999</v>
      </c>
      <c r="E26" s="31">
        <v>2925</v>
      </c>
      <c r="F26" s="31">
        <v>1432.8119220200001</v>
      </c>
      <c r="G26" s="31">
        <v>0</v>
      </c>
      <c r="H26" s="31">
        <f t="shared" si="3"/>
        <v>-1432.8119220200001</v>
      </c>
      <c r="I26" s="2">
        <f t="shared" si="4"/>
        <v>-1</v>
      </c>
    </row>
    <row r="27" spans="2:16" s="19" customFormat="1" ht="15.95" customHeight="1" thickBot="1" x14ac:dyDescent="0.3">
      <c r="B27" s="36" t="s">
        <v>102</v>
      </c>
      <c r="C27" s="31">
        <v>16.842684309999999</v>
      </c>
      <c r="D27" s="31">
        <v>19.79513721</v>
      </c>
      <c r="E27" s="31">
        <v>12.454636129999997</v>
      </c>
      <c r="F27" s="31">
        <v>14.46003198</v>
      </c>
      <c r="G27" s="31">
        <v>7.1154473899999999</v>
      </c>
      <c r="H27" s="31">
        <f t="shared" si="3"/>
        <v>-7.3445845900000002</v>
      </c>
      <c r="I27" s="2">
        <f t="shared" si="4"/>
        <v>-0.50792312217279068</v>
      </c>
    </row>
    <row r="28" spans="2:16" s="18" customFormat="1" ht="15.95" customHeight="1" thickBot="1" x14ac:dyDescent="0.3">
      <c r="B28" s="27" t="s">
        <v>103</v>
      </c>
      <c r="C28" s="28">
        <f t="shared" ref="C28:D28" si="5">C29+C39+C40</f>
        <v>7784.9385432200006</v>
      </c>
      <c r="D28" s="28">
        <f t="shared" si="5"/>
        <v>4395.9167272700006</v>
      </c>
      <c r="E28" s="28">
        <f>E29+E39+E40</f>
        <v>7826.7865247399995</v>
      </c>
      <c r="F28" s="28">
        <f t="shared" ref="F28" si="6">F29+F39+F40</f>
        <v>7604.7640844300004</v>
      </c>
      <c r="G28" s="28">
        <v>5713.0707220499999</v>
      </c>
      <c r="H28" s="28">
        <f>G28-F28</f>
        <v>-1891.6933623800005</v>
      </c>
      <c r="I28" s="29">
        <f>G28/F28-1</f>
        <v>-0.24875109094482695</v>
      </c>
      <c r="J28" s="19"/>
      <c r="K28" s="19"/>
      <c r="L28" s="19"/>
      <c r="M28" s="19"/>
      <c r="N28" s="19"/>
      <c r="O28" s="19"/>
      <c r="P28" s="19"/>
    </row>
    <row r="29" spans="2:16" s="18" customFormat="1" ht="15.95" customHeight="1" thickBot="1" x14ac:dyDescent="0.3">
      <c r="B29" s="27" t="s">
        <v>104</v>
      </c>
      <c r="C29" s="28">
        <f t="shared" ref="C29:E29" si="7">SUM(C30:C38)</f>
        <v>6053.1764537100007</v>
      </c>
      <c r="D29" s="28">
        <f t="shared" si="7"/>
        <v>3205.1074524400005</v>
      </c>
      <c r="E29" s="28">
        <f t="shared" si="7"/>
        <v>4909.64278044</v>
      </c>
      <c r="F29" s="28">
        <f t="shared" ref="F29" si="8">SUM(F30:F38)</f>
        <v>5389.5143000600001</v>
      </c>
      <c r="G29" s="28">
        <v>4717.2059554199996</v>
      </c>
      <c r="H29" s="28">
        <f>G29-F29</f>
        <v>-672.30834464000054</v>
      </c>
      <c r="I29" s="29">
        <f>G29/F29-1</f>
        <v>-0.12474377229735079</v>
      </c>
      <c r="J29" s="19"/>
      <c r="K29" s="19"/>
      <c r="L29" s="19"/>
      <c r="M29" s="19"/>
      <c r="N29" s="19"/>
      <c r="O29" s="19"/>
      <c r="P29" s="19"/>
    </row>
    <row r="30" spans="2:16" s="19" customFormat="1" ht="15.95" customHeight="1" x14ac:dyDescent="0.25">
      <c r="B30" s="37" t="s">
        <v>105</v>
      </c>
      <c r="C30" s="31">
        <v>893.43372264000004</v>
      </c>
      <c r="D30" s="31">
        <v>527.77964219000012</v>
      </c>
      <c r="E30" s="31">
        <v>601.66913726999996</v>
      </c>
      <c r="F30" s="31">
        <v>562.19664722000005</v>
      </c>
      <c r="G30" s="31">
        <v>477.57937038</v>
      </c>
      <c r="H30" s="31">
        <f>G30-F30</f>
        <v>-84.617276840000045</v>
      </c>
      <c r="I30" s="2">
        <f>G30/F30-1</f>
        <v>-0.15051188451304909</v>
      </c>
    </row>
    <row r="31" spans="2:16" s="19" customFormat="1" ht="15.95" customHeight="1" x14ac:dyDescent="0.25">
      <c r="B31" s="37" t="s">
        <v>106</v>
      </c>
      <c r="C31" s="31">
        <v>100.38654</v>
      </c>
      <c r="D31" s="31">
        <v>30.168382090000001</v>
      </c>
      <c r="E31" s="31">
        <v>63.39398791</v>
      </c>
      <c r="F31" s="31">
        <v>86.652340539999983</v>
      </c>
      <c r="G31" s="31">
        <v>46.366366660000004</v>
      </c>
      <c r="H31" s="31">
        <f t="shared" ref="H31:H38" si="9">G31-F31</f>
        <v>-40.285973879999979</v>
      </c>
      <c r="I31" s="2">
        <f t="shared" ref="I31:I38" si="10">G31/F31-1</f>
        <v>-0.46491501128470258</v>
      </c>
    </row>
    <row r="32" spans="2:16" s="19" customFormat="1" ht="15.95" customHeight="1" x14ac:dyDescent="0.25">
      <c r="B32" s="37" t="s">
        <v>107</v>
      </c>
      <c r="C32" s="31">
        <v>4341.2776114400003</v>
      </c>
      <c r="D32" s="31">
        <v>2316.2840524399999</v>
      </c>
      <c r="E32" s="31">
        <v>3860.6586639400002</v>
      </c>
      <c r="F32" s="31">
        <v>2571.9617082500004</v>
      </c>
      <c r="G32" s="31">
        <v>1629.84832876</v>
      </c>
      <c r="H32" s="31">
        <f t="shared" si="9"/>
        <v>-942.1133794900004</v>
      </c>
      <c r="I32" s="2">
        <f t="shared" si="10"/>
        <v>-0.36630147971022009</v>
      </c>
    </row>
    <row r="33" spans="2:16" s="19" customFormat="1" ht="15.95" customHeight="1" x14ac:dyDescent="0.25">
      <c r="B33" s="37" t="s">
        <v>108</v>
      </c>
      <c r="C33" s="31">
        <v>119.5595503</v>
      </c>
      <c r="D33" s="31">
        <v>129.58984371</v>
      </c>
      <c r="E33" s="31">
        <v>92.328006369999997</v>
      </c>
      <c r="F33" s="31">
        <v>179.39499440000003</v>
      </c>
      <c r="G33" s="31">
        <v>79.638827550000016</v>
      </c>
      <c r="H33" s="31">
        <f t="shared" si="9"/>
        <v>-99.756166850000014</v>
      </c>
      <c r="I33" s="2">
        <f t="shared" si="10"/>
        <v>-0.55606995715595064</v>
      </c>
    </row>
    <row r="34" spans="2:16" s="19" customFormat="1" ht="15.95" customHeight="1" x14ac:dyDescent="0.25">
      <c r="B34" s="37" t="s">
        <v>109</v>
      </c>
      <c r="C34" s="31">
        <v>97.320223290000001</v>
      </c>
      <c r="D34" s="31">
        <v>15.278575310000003</v>
      </c>
      <c r="E34" s="31">
        <v>0.28504688</v>
      </c>
      <c r="F34" s="31">
        <v>0</v>
      </c>
      <c r="G34" s="31">
        <v>0</v>
      </c>
      <c r="H34" s="31">
        <f t="shared" si="9"/>
        <v>0</v>
      </c>
      <c r="I34" s="2" t="e">
        <f t="shared" si="10"/>
        <v>#DIV/0!</v>
      </c>
    </row>
    <row r="35" spans="2:16" s="19" customFormat="1" ht="15.95" customHeight="1" x14ac:dyDescent="0.25">
      <c r="B35" s="37" t="s">
        <v>110</v>
      </c>
      <c r="C35" s="31">
        <v>438.71183957999995</v>
      </c>
      <c r="D35" s="31">
        <v>84.070643669999995</v>
      </c>
      <c r="E35" s="31">
        <v>186.76317601</v>
      </c>
      <c r="F35" s="31">
        <v>1034.2445476600001</v>
      </c>
      <c r="G35" s="31">
        <v>948.69506288000002</v>
      </c>
      <c r="H35" s="31">
        <f t="shared" si="9"/>
        <v>-85.549484780000057</v>
      </c>
      <c r="I35" s="2">
        <f t="shared" si="10"/>
        <v>-8.2716882553123039E-2</v>
      </c>
    </row>
    <row r="36" spans="2:16" s="19" customFormat="1" ht="15.95" customHeight="1" x14ac:dyDescent="0.25">
      <c r="B36" s="37" t="s">
        <v>111</v>
      </c>
      <c r="C36" s="31">
        <v>39.617294080000001</v>
      </c>
      <c r="D36" s="31">
        <v>31.87766783</v>
      </c>
      <c r="E36" s="31">
        <v>22.375605069999999</v>
      </c>
      <c r="F36" s="31">
        <v>14.584260519999997</v>
      </c>
      <c r="G36" s="31">
        <v>7.9779999999999998</v>
      </c>
      <c r="H36" s="31">
        <f t="shared" si="9"/>
        <v>-6.6062605199999975</v>
      </c>
      <c r="I36" s="2">
        <f t="shared" si="10"/>
        <v>-0.4529719220896089</v>
      </c>
    </row>
    <row r="37" spans="2:16" s="19" customFormat="1" ht="15.95" customHeight="1" x14ac:dyDescent="0.25">
      <c r="B37" s="37" t="s">
        <v>112</v>
      </c>
      <c r="C37" s="31">
        <v>22.869672380000004</v>
      </c>
      <c r="D37" s="31">
        <v>20.255582050000001</v>
      </c>
      <c r="E37" s="31">
        <v>12.703451390000001</v>
      </c>
      <c r="F37" s="31">
        <v>0</v>
      </c>
      <c r="G37" s="31">
        <v>0</v>
      </c>
      <c r="H37" s="31">
        <f t="shared" si="9"/>
        <v>0</v>
      </c>
      <c r="I37" s="2" t="e">
        <f t="shared" si="10"/>
        <v>#DIV/0!</v>
      </c>
    </row>
    <row r="38" spans="2:16" s="19" customFormat="1" ht="15.95" customHeight="1" thickBot="1" x14ac:dyDescent="0.3">
      <c r="B38" s="37" t="s">
        <v>113</v>
      </c>
      <c r="C38" s="31">
        <v>0</v>
      </c>
      <c r="D38" s="31">
        <v>49.80306315</v>
      </c>
      <c r="E38" s="31">
        <v>69.465705600000007</v>
      </c>
      <c r="F38" s="31">
        <v>940.47980146999998</v>
      </c>
      <c r="G38" s="31">
        <v>1527.0999991900001</v>
      </c>
      <c r="H38" s="31">
        <f t="shared" si="9"/>
        <v>586.62019772000008</v>
      </c>
      <c r="I38" s="2">
        <f t="shared" si="10"/>
        <v>0.62374566344018656</v>
      </c>
    </row>
    <row r="39" spans="2:16" s="18" customFormat="1" ht="15.95" customHeight="1" thickBot="1" x14ac:dyDescent="0.3">
      <c r="B39" s="27" t="s">
        <v>114</v>
      </c>
      <c r="C39" s="28">
        <v>1633.8032602200001</v>
      </c>
      <c r="D39" s="28">
        <v>1064.4237137</v>
      </c>
      <c r="E39" s="28">
        <v>2914.4034723</v>
      </c>
      <c r="F39" s="28">
        <v>1770.93437053</v>
      </c>
      <c r="G39" s="28">
        <v>609.62599698000008</v>
      </c>
      <c r="H39" s="28">
        <f>G39-F39</f>
        <v>-1161.3083735499999</v>
      </c>
      <c r="I39" s="29">
        <f>G39/F39-1</f>
        <v>-0.65576025451606479</v>
      </c>
      <c r="J39" s="19"/>
      <c r="K39" s="19"/>
      <c r="L39" s="19"/>
      <c r="M39" s="19"/>
      <c r="N39" s="19"/>
      <c r="O39" s="19"/>
      <c r="P39" s="19"/>
    </row>
    <row r="40" spans="2:16" s="18" customFormat="1" ht="15.95" customHeight="1" thickBot="1" x14ac:dyDescent="0.3">
      <c r="B40" s="27" t="s">
        <v>115</v>
      </c>
      <c r="C40" s="28">
        <v>97.958829289999997</v>
      </c>
      <c r="D40" s="28">
        <v>126.38556113</v>
      </c>
      <c r="E40" s="28">
        <v>2.740272</v>
      </c>
      <c r="F40" s="28">
        <v>444.31541384000008</v>
      </c>
      <c r="G40" s="28">
        <v>386.23876964999999</v>
      </c>
      <c r="H40" s="28">
        <f>G40-F40</f>
        <v>-58.076644190000081</v>
      </c>
      <c r="I40" s="29">
        <f>G40/F40-1</f>
        <v>-0.13071039712098242</v>
      </c>
      <c r="J40" s="19"/>
      <c r="K40" s="19"/>
      <c r="L40" s="19"/>
      <c r="M40" s="19"/>
      <c r="N40" s="19"/>
      <c r="O40" s="19"/>
      <c r="P40" s="19"/>
    </row>
    <row r="41" spans="2:16" s="19" customFormat="1" ht="15.95" customHeight="1" thickBot="1" x14ac:dyDescent="0.3">
      <c r="B41" s="27" t="s">
        <v>116</v>
      </c>
      <c r="C41" s="28">
        <f>C9+C28</f>
        <v>124240.30061043501</v>
      </c>
      <c r="D41" s="28">
        <f>D9+D28</f>
        <v>122780.73327421502</v>
      </c>
      <c r="E41" s="28">
        <f>E9+E28</f>
        <v>138130.40311777749</v>
      </c>
      <c r="F41" s="28">
        <f>F9+F28</f>
        <v>136445.972975365</v>
      </c>
      <c r="G41" s="28">
        <v>148396.37277221502</v>
      </c>
      <c r="H41" s="28">
        <f>G41-F41</f>
        <v>11950.399796850019</v>
      </c>
      <c r="I41" s="29">
        <f>G41/F41-1</f>
        <v>8.7583382171400714E-2</v>
      </c>
    </row>
    <row r="42" spans="2:16" s="19" customFormat="1" x14ac:dyDescent="0.25">
      <c r="B42" s="18"/>
    </row>
    <row r="43" spans="2:16" s="19" customFormat="1" x14ac:dyDescent="0.25">
      <c r="B43" s="18"/>
    </row>
    <row r="44" spans="2:16" s="19" customFormat="1" x14ac:dyDescent="0.25">
      <c r="B44" s="18"/>
    </row>
    <row r="45" spans="2:16" s="19" customFormat="1" x14ac:dyDescent="0.25">
      <c r="B45" s="18"/>
    </row>
    <row r="46" spans="2:16" s="19" customFormat="1" x14ac:dyDescent="0.25">
      <c r="B46" s="18"/>
    </row>
    <row r="47" spans="2:16" s="19" customFormat="1" x14ac:dyDescent="0.25">
      <c r="B47" s="18"/>
    </row>
    <row r="48" spans="2:16" s="19" customFormat="1" x14ac:dyDescent="0.25">
      <c r="B48" s="18"/>
    </row>
    <row r="49" spans="2:2" s="19" customFormat="1" x14ac:dyDescent="0.25">
      <c r="B49" s="18"/>
    </row>
    <row r="50" spans="2:2" s="19" customFormat="1" x14ac:dyDescent="0.25">
      <c r="B50" s="18"/>
    </row>
    <row r="51" spans="2:2" s="19" customFormat="1" x14ac:dyDescent="0.25">
      <c r="B51" s="18"/>
    </row>
    <row r="52" spans="2:2" s="19" customFormat="1" x14ac:dyDescent="0.25">
      <c r="B52" s="18"/>
    </row>
    <row r="53" spans="2:2" s="19" customFormat="1" x14ac:dyDescent="0.25">
      <c r="B53" s="18"/>
    </row>
    <row r="54" spans="2:2" s="19" customFormat="1" x14ac:dyDescent="0.25">
      <c r="B54" s="18"/>
    </row>
    <row r="55" spans="2:2" s="19" customFormat="1" x14ac:dyDescent="0.25">
      <c r="B55" s="18"/>
    </row>
    <row r="56" spans="2:2" s="19" customFormat="1" x14ac:dyDescent="0.25">
      <c r="B56" s="18"/>
    </row>
    <row r="57" spans="2:2" s="19" customFormat="1" x14ac:dyDescent="0.25">
      <c r="B57" s="18"/>
    </row>
    <row r="58" spans="2:2" s="19" customFormat="1" x14ac:dyDescent="0.25">
      <c r="B58" s="18"/>
    </row>
    <row r="59" spans="2:2" s="19" customFormat="1" x14ac:dyDescent="0.25">
      <c r="B59" s="18"/>
    </row>
    <row r="60" spans="2:2" s="19" customFormat="1" x14ac:dyDescent="0.25">
      <c r="B60" s="18"/>
    </row>
    <row r="61" spans="2:2" s="19" customFormat="1" x14ac:dyDescent="0.25">
      <c r="B61" s="18"/>
    </row>
    <row r="62" spans="2:2" s="19" customFormat="1" x14ac:dyDescent="0.25">
      <c r="B62" s="18"/>
    </row>
    <row r="63" spans="2:2" s="19" customFormat="1" x14ac:dyDescent="0.25">
      <c r="B63" s="18"/>
    </row>
    <row r="64" spans="2:2" s="19" customFormat="1" x14ac:dyDescent="0.25">
      <c r="B64" s="18"/>
    </row>
    <row r="65" spans="2:2" s="19" customFormat="1" x14ac:dyDescent="0.25">
      <c r="B65" s="18"/>
    </row>
    <row r="66" spans="2:2" s="19" customFormat="1" x14ac:dyDescent="0.25">
      <c r="B66" s="18"/>
    </row>
    <row r="67" spans="2:2" s="19" customFormat="1" x14ac:dyDescent="0.25">
      <c r="B67" s="18"/>
    </row>
    <row r="68" spans="2:2" s="19" customFormat="1" x14ac:dyDescent="0.25">
      <c r="B68" s="18"/>
    </row>
    <row r="69" spans="2:2" s="19" customFormat="1" x14ac:dyDescent="0.25">
      <c r="B69" s="18"/>
    </row>
    <row r="70" spans="2:2" s="19" customFormat="1" x14ac:dyDescent="0.25">
      <c r="B70" s="18"/>
    </row>
    <row r="71" spans="2:2" s="19" customFormat="1" x14ac:dyDescent="0.25">
      <c r="B71" s="18"/>
    </row>
    <row r="72" spans="2:2" s="19" customFormat="1" x14ac:dyDescent="0.25">
      <c r="B72" s="18"/>
    </row>
    <row r="73" spans="2:2" s="19" customFormat="1" x14ac:dyDescent="0.25">
      <c r="B73" s="18"/>
    </row>
    <row r="74" spans="2:2" s="19" customFormat="1" x14ac:dyDescent="0.25">
      <c r="B74" s="18"/>
    </row>
    <row r="75" spans="2:2" s="19" customFormat="1" x14ac:dyDescent="0.25">
      <c r="B75" s="18"/>
    </row>
    <row r="76" spans="2:2" s="19" customFormat="1" x14ac:dyDescent="0.25">
      <c r="B76" s="18"/>
    </row>
    <row r="77" spans="2:2" s="19" customFormat="1" x14ac:dyDescent="0.25">
      <c r="B77" s="18"/>
    </row>
    <row r="78" spans="2:2" s="19" customFormat="1" x14ac:dyDescent="0.25">
      <c r="B78" s="18"/>
    </row>
    <row r="79" spans="2:2" s="19" customFormat="1" x14ac:dyDescent="0.25">
      <c r="B79" s="18"/>
    </row>
    <row r="80" spans="2:2" s="19" customFormat="1" x14ac:dyDescent="0.25">
      <c r="B80" s="18"/>
    </row>
    <row r="81" spans="2:2" s="19" customFormat="1" x14ac:dyDescent="0.25">
      <c r="B81" s="18"/>
    </row>
    <row r="82" spans="2:2" s="19" customFormat="1" x14ac:dyDescent="0.25">
      <c r="B82" s="18"/>
    </row>
    <row r="83" spans="2:2" s="19" customFormat="1" x14ac:dyDescent="0.25">
      <c r="B83" s="18"/>
    </row>
    <row r="84" spans="2:2" s="19" customFormat="1" x14ac:dyDescent="0.25">
      <c r="B84" s="18"/>
    </row>
    <row r="85" spans="2:2" s="19" customFormat="1" x14ac:dyDescent="0.25">
      <c r="B85" s="18"/>
    </row>
    <row r="86" spans="2:2" s="19" customFormat="1" x14ac:dyDescent="0.25">
      <c r="B86" s="18"/>
    </row>
    <row r="87" spans="2:2" s="19" customFormat="1" x14ac:dyDescent="0.25">
      <c r="B87" s="18"/>
    </row>
    <row r="88" spans="2:2" s="19" customFormat="1" x14ac:dyDescent="0.25">
      <c r="B88" s="18"/>
    </row>
    <row r="89" spans="2:2" s="19" customFormat="1" x14ac:dyDescent="0.25">
      <c r="B89" s="18"/>
    </row>
    <row r="90" spans="2:2" s="19" customFormat="1" x14ac:dyDescent="0.25">
      <c r="B90" s="18"/>
    </row>
    <row r="91" spans="2:2" s="19" customFormat="1" x14ac:dyDescent="0.25">
      <c r="B91" s="18"/>
    </row>
    <row r="92" spans="2:2" s="19" customFormat="1" x14ac:dyDescent="0.25">
      <c r="B92" s="18"/>
    </row>
    <row r="93" spans="2:2" s="19" customFormat="1" x14ac:dyDescent="0.25">
      <c r="B93" s="18"/>
    </row>
    <row r="94" spans="2:2" s="19" customFormat="1" x14ac:dyDescent="0.25">
      <c r="B94" s="18"/>
    </row>
    <row r="95" spans="2:2" s="19" customFormat="1" x14ac:dyDescent="0.25">
      <c r="B95" s="18"/>
    </row>
    <row r="96" spans="2:2" s="19" customFormat="1" x14ac:dyDescent="0.25">
      <c r="B96" s="18"/>
    </row>
    <row r="97" spans="2:2" s="19" customFormat="1" x14ac:dyDescent="0.25">
      <c r="B97" s="18"/>
    </row>
    <row r="98" spans="2:2" s="19" customFormat="1" x14ac:dyDescent="0.25">
      <c r="B98" s="18"/>
    </row>
    <row r="99" spans="2:2" s="19" customFormat="1" x14ac:dyDescent="0.25">
      <c r="B99" s="18"/>
    </row>
    <row r="100" spans="2:2" s="19" customFormat="1" x14ac:dyDescent="0.25">
      <c r="B100" s="18"/>
    </row>
    <row r="101" spans="2:2" s="19" customFormat="1" x14ac:dyDescent="0.25">
      <c r="B101" s="18"/>
    </row>
    <row r="102" spans="2:2" s="19" customFormat="1" x14ac:dyDescent="0.25">
      <c r="B102" s="18"/>
    </row>
    <row r="103" spans="2:2" s="19" customFormat="1" x14ac:dyDescent="0.25">
      <c r="B103" s="18"/>
    </row>
    <row r="104" spans="2:2" s="19" customFormat="1" x14ac:dyDescent="0.25">
      <c r="B104" s="18"/>
    </row>
    <row r="105" spans="2:2" s="19" customFormat="1" x14ac:dyDescent="0.25">
      <c r="B105" s="18"/>
    </row>
    <row r="106" spans="2:2" s="19" customFormat="1" x14ac:dyDescent="0.25">
      <c r="B106" s="18"/>
    </row>
    <row r="107" spans="2:2" s="19" customFormat="1" x14ac:dyDescent="0.25">
      <c r="B107" s="18"/>
    </row>
    <row r="108" spans="2:2" s="19" customFormat="1" x14ac:dyDescent="0.25">
      <c r="B108" s="18"/>
    </row>
    <row r="109" spans="2:2" s="19" customFormat="1" x14ac:dyDescent="0.25">
      <c r="B109" s="18"/>
    </row>
    <row r="110" spans="2:2" s="19" customFormat="1" x14ac:dyDescent="0.25">
      <c r="B110" s="18"/>
    </row>
    <row r="111" spans="2:2" s="19" customFormat="1" x14ac:dyDescent="0.25">
      <c r="B111" s="18"/>
    </row>
    <row r="112" spans="2:2" s="19" customFormat="1" x14ac:dyDescent="0.25">
      <c r="B112" s="18"/>
    </row>
    <row r="113" spans="2:2" s="19" customFormat="1" x14ac:dyDescent="0.25">
      <c r="B113" s="18"/>
    </row>
    <row r="114" spans="2:2" s="19" customFormat="1" x14ac:dyDescent="0.25">
      <c r="B114" s="18"/>
    </row>
    <row r="115" spans="2:2" s="19" customFormat="1" x14ac:dyDescent="0.25">
      <c r="B115" s="18"/>
    </row>
    <row r="116" spans="2:2" s="19" customFormat="1" x14ac:dyDescent="0.25">
      <c r="B116" s="18"/>
    </row>
    <row r="117" spans="2:2" s="19" customFormat="1" x14ac:dyDescent="0.25">
      <c r="B117" s="18"/>
    </row>
    <row r="118" spans="2:2" s="19" customFormat="1" x14ac:dyDescent="0.25">
      <c r="B118" s="18"/>
    </row>
    <row r="119" spans="2:2" s="19" customFormat="1" x14ac:dyDescent="0.25">
      <c r="B119" s="18"/>
    </row>
    <row r="120" spans="2:2" s="19" customFormat="1" x14ac:dyDescent="0.25">
      <c r="B120" s="18"/>
    </row>
    <row r="121" spans="2:2" s="19" customFormat="1" x14ac:dyDescent="0.25">
      <c r="B121" s="18"/>
    </row>
    <row r="122" spans="2:2" s="19" customFormat="1" x14ac:dyDescent="0.25">
      <c r="B122" s="18"/>
    </row>
    <row r="123" spans="2:2" s="19" customFormat="1" x14ac:dyDescent="0.25">
      <c r="B123" s="18"/>
    </row>
    <row r="124" spans="2:2" s="19" customFormat="1" x14ac:dyDescent="0.25">
      <c r="B124" s="18"/>
    </row>
    <row r="125" spans="2:2" s="19" customFormat="1" x14ac:dyDescent="0.25">
      <c r="B125" s="18"/>
    </row>
    <row r="126" spans="2:2" s="19" customFormat="1" x14ac:dyDescent="0.25">
      <c r="B126" s="18"/>
    </row>
    <row r="127" spans="2:2" s="19" customFormat="1" x14ac:dyDescent="0.25">
      <c r="B127" s="18"/>
    </row>
    <row r="128" spans="2:2" s="19" customFormat="1" x14ac:dyDescent="0.25">
      <c r="B128" s="18"/>
    </row>
    <row r="129" spans="2:2" s="19" customFormat="1" x14ac:dyDescent="0.25">
      <c r="B129" s="18"/>
    </row>
    <row r="130" spans="2:2" s="19" customFormat="1" x14ac:dyDescent="0.25">
      <c r="B130" s="18"/>
    </row>
    <row r="131" spans="2:2" s="19" customFormat="1" x14ac:dyDescent="0.25">
      <c r="B131" s="18"/>
    </row>
    <row r="132" spans="2:2" s="19" customFormat="1" x14ac:dyDescent="0.25">
      <c r="B132" s="18"/>
    </row>
    <row r="133" spans="2:2" s="19" customFormat="1" x14ac:dyDescent="0.25">
      <c r="B133" s="18"/>
    </row>
    <row r="134" spans="2:2" s="19" customFormat="1" x14ac:dyDescent="0.25">
      <c r="B134" s="18"/>
    </row>
    <row r="135" spans="2:2" s="19" customFormat="1" x14ac:dyDescent="0.25">
      <c r="B135" s="18"/>
    </row>
    <row r="136" spans="2:2" s="19" customFormat="1" x14ac:dyDescent="0.25">
      <c r="B136" s="18"/>
    </row>
    <row r="137" spans="2:2" s="19" customFormat="1" x14ac:dyDescent="0.25">
      <c r="B137" s="18"/>
    </row>
    <row r="138" spans="2:2" s="19" customFormat="1" x14ac:dyDescent="0.25">
      <c r="B138" s="18"/>
    </row>
    <row r="139" spans="2:2" s="19" customFormat="1" x14ac:dyDescent="0.25">
      <c r="B139" s="18"/>
    </row>
    <row r="140" spans="2:2" s="19" customFormat="1" x14ac:dyDescent="0.25">
      <c r="B140" s="18"/>
    </row>
    <row r="141" spans="2:2" s="19" customFormat="1" x14ac:dyDescent="0.25">
      <c r="B141" s="18"/>
    </row>
    <row r="142" spans="2:2" s="19" customFormat="1" x14ac:dyDescent="0.25">
      <c r="B142" s="18"/>
    </row>
    <row r="143" spans="2:2" s="19" customFormat="1" x14ac:dyDescent="0.25">
      <c r="B143" s="18"/>
    </row>
    <row r="144" spans="2:2" s="19" customFormat="1" x14ac:dyDescent="0.25">
      <c r="B144" s="18"/>
    </row>
    <row r="145" spans="2:2" s="19" customFormat="1" x14ac:dyDescent="0.25">
      <c r="B145" s="18"/>
    </row>
    <row r="146" spans="2:2" s="19" customFormat="1" x14ac:dyDescent="0.25">
      <c r="B146" s="18"/>
    </row>
    <row r="147" spans="2:2" s="19" customFormat="1" x14ac:dyDescent="0.25">
      <c r="B147" s="18"/>
    </row>
    <row r="148" spans="2:2" s="19" customFormat="1" x14ac:dyDescent="0.25">
      <c r="B148" s="18"/>
    </row>
    <row r="149" spans="2:2" s="19" customFormat="1" x14ac:dyDescent="0.25">
      <c r="B149" s="18"/>
    </row>
    <row r="150" spans="2:2" s="19" customFormat="1" x14ac:dyDescent="0.25">
      <c r="B150" s="18"/>
    </row>
    <row r="151" spans="2:2" s="19" customFormat="1" x14ac:dyDescent="0.25">
      <c r="B151" s="18"/>
    </row>
    <row r="152" spans="2:2" s="19" customFormat="1" x14ac:dyDescent="0.25">
      <c r="B152" s="18"/>
    </row>
    <row r="153" spans="2:2" s="19" customFormat="1" x14ac:dyDescent="0.25">
      <c r="B153" s="18"/>
    </row>
    <row r="154" spans="2:2" s="19" customFormat="1" x14ac:dyDescent="0.25">
      <c r="B154" s="18"/>
    </row>
    <row r="155" spans="2:2" s="19" customFormat="1" x14ac:dyDescent="0.25">
      <c r="B155" s="18"/>
    </row>
    <row r="156" spans="2:2" s="19" customFormat="1" x14ac:dyDescent="0.25">
      <c r="B156" s="18"/>
    </row>
    <row r="157" spans="2:2" s="19" customFormat="1" x14ac:dyDescent="0.25">
      <c r="B157" s="18"/>
    </row>
    <row r="158" spans="2:2" s="19" customFormat="1" x14ac:dyDescent="0.25">
      <c r="B158" s="18"/>
    </row>
    <row r="159" spans="2:2" s="19" customFormat="1" x14ac:dyDescent="0.25">
      <c r="B159" s="18"/>
    </row>
    <row r="160" spans="2:2" s="19" customFormat="1" x14ac:dyDescent="0.25">
      <c r="B160" s="18"/>
    </row>
    <row r="161" spans="2:2" s="19" customFormat="1" x14ac:dyDescent="0.25">
      <c r="B161" s="18"/>
    </row>
    <row r="162" spans="2:2" s="19" customFormat="1" x14ac:dyDescent="0.25">
      <c r="B162" s="18"/>
    </row>
    <row r="163" spans="2:2" s="19" customFormat="1" x14ac:dyDescent="0.25">
      <c r="B163" s="18"/>
    </row>
    <row r="164" spans="2:2" s="19" customFormat="1" x14ac:dyDescent="0.25">
      <c r="B164" s="18"/>
    </row>
    <row r="165" spans="2:2" s="19" customFormat="1" x14ac:dyDescent="0.25">
      <c r="B165" s="18"/>
    </row>
    <row r="166" spans="2:2" s="19" customFormat="1" x14ac:dyDescent="0.25">
      <c r="B166" s="18"/>
    </row>
    <row r="167" spans="2:2" s="19" customFormat="1" x14ac:dyDescent="0.25">
      <c r="B167" s="18"/>
    </row>
    <row r="168" spans="2:2" s="19" customFormat="1" x14ac:dyDescent="0.25">
      <c r="B168" s="18"/>
    </row>
    <row r="169" spans="2:2" s="19" customFormat="1" x14ac:dyDescent="0.25">
      <c r="B169" s="18"/>
    </row>
    <row r="170" spans="2:2" s="19" customFormat="1" x14ac:dyDescent="0.25">
      <c r="B170" s="18"/>
    </row>
    <row r="171" spans="2:2" s="19" customFormat="1" x14ac:dyDescent="0.25">
      <c r="B171" s="18"/>
    </row>
    <row r="172" spans="2:2" s="19" customFormat="1" x14ac:dyDescent="0.25">
      <c r="B172" s="18"/>
    </row>
    <row r="173" spans="2:2" s="19" customFormat="1" x14ac:dyDescent="0.25">
      <c r="B173" s="18"/>
    </row>
    <row r="174" spans="2:2" s="19" customFormat="1" x14ac:dyDescent="0.25">
      <c r="B174" s="18"/>
    </row>
    <row r="175" spans="2:2" s="19" customFormat="1" x14ac:dyDescent="0.25">
      <c r="B175" s="18"/>
    </row>
    <row r="176" spans="2:2" s="19" customFormat="1" x14ac:dyDescent="0.25">
      <c r="B176" s="18"/>
    </row>
    <row r="177" spans="2:2" s="19" customFormat="1" x14ac:dyDescent="0.25">
      <c r="B177" s="18"/>
    </row>
    <row r="178" spans="2:2" s="19" customFormat="1" x14ac:dyDescent="0.25">
      <c r="B178" s="18"/>
    </row>
    <row r="179" spans="2:2" s="19" customFormat="1" x14ac:dyDescent="0.25">
      <c r="B179" s="18"/>
    </row>
    <row r="180" spans="2:2" s="19" customFormat="1" x14ac:dyDescent="0.25">
      <c r="B180" s="18"/>
    </row>
    <row r="181" spans="2:2" s="19" customFormat="1" x14ac:dyDescent="0.25">
      <c r="B181" s="18"/>
    </row>
    <row r="182" spans="2:2" s="19" customFormat="1" x14ac:dyDescent="0.25">
      <c r="B182" s="18"/>
    </row>
    <row r="183" spans="2:2" s="19" customFormat="1" x14ac:dyDescent="0.25">
      <c r="B183" s="18"/>
    </row>
    <row r="184" spans="2:2" s="19" customFormat="1" x14ac:dyDescent="0.25">
      <c r="B184" s="18"/>
    </row>
    <row r="185" spans="2:2" s="19" customFormat="1" x14ac:dyDescent="0.25">
      <c r="B185" s="18"/>
    </row>
    <row r="186" spans="2:2" s="19" customFormat="1" x14ac:dyDescent="0.25">
      <c r="B186" s="18"/>
    </row>
    <row r="187" spans="2:2" s="19" customFormat="1" x14ac:dyDescent="0.25">
      <c r="B187" s="18"/>
    </row>
    <row r="188" spans="2:2" s="19" customFormat="1" x14ac:dyDescent="0.25">
      <c r="B188" s="18"/>
    </row>
    <row r="189" spans="2:2" s="19" customFormat="1" x14ac:dyDescent="0.25">
      <c r="B189" s="18"/>
    </row>
    <row r="190" spans="2:2" s="19" customFormat="1" x14ac:dyDescent="0.25">
      <c r="B190" s="18"/>
    </row>
    <row r="191" spans="2:2" s="19" customFormat="1" x14ac:dyDescent="0.25">
      <c r="B191" s="18"/>
    </row>
    <row r="192" spans="2:2" s="19" customFormat="1" x14ac:dyDescent="0.25">
      <c r="B192" s="18"/>
    </row>
    <row r="193" spans="2:2" s="19" customFormat="1" x14ac:dyDescent="0.25">
      <c r="B193" s="18"/>
    </row>
    <row r="194" spans="2:2" s="19" customFormat="1" x14ac:dyDescent="0.25">
      <c r="B194" s="18"/>
    </row>
    <row r="195" spans="2:2" s="19" customFormat="1" x14ac:dyDescent="0.25">
      <c r="B195" s="18"/>
    </row>
    <row r="196" spans="2:2" s="19" customFormat="1" x14ac:dyDescent="0.25">
      <c r="B196" s="18"/>
    </row>
    <row r="197" spans="2:2" s="19" customFormat="1" x14ac:dyDescent="0.25">
      <c r="B197" s="18"/>
    </row>
    <row r="198" spans="2:2" s="19" customFormat="1" x14ac:dyDescent="0.25">
      <c r="B198" s="18"/>
    </row>
    <row r="199" spans="2:2" s="19" customFormat="1" x14ac:dyDescent="0.25">
      <c r="B199" s="18"/>
    </row>
    <row r="200" spans="2:2" s="19" customFormat="1" x14ac:dyDescent="0.25">
      <c r="B200" s="18"/>
    </row>
    <row r="201" spans="2:2" s="19" customFormat="1" x14ac:dyDescent="0.25">
      <c r="B201" s="18"/>
    </row>
    <row r="202" spans="2:2" s="19" customFormat="1" x14ac:dyDescent="0.25">
      <c r="B202" s="18"/>
    </row>
    <row r="203" spans="2:2" s="19" customFormat="1" x14ac:dyDescent="0.25">
      <c r="B203" s="18"/>
    </row>
    <row r="204" spans="2:2" s="19" customFormat="1" x14ac:dyDescent="0.25">
      <c r="B204" s="18"/>
    </row>
    <row r="205" spans="2:2" s="19" customFormat="1" x14ac:dyDescent="0.25">
      <c r="B205" s="18"/>
    </row>
    <row r="206" spans="2:2" s="19" customFormat="1" x14ac:dyDescent="0.25">
      <c r="B206" s="18"/>
    </row>
    <row r="207" spans="2:2" s="19" customFormat="1" x14ac:dyDescent="0.25">
      <c r="B207" s="18"/>
    </row>
    <row r="208" spans="2:2" s="19" customFormat="1" x14ac:dyDescent="0.25">
      <c r="B208" s="18"/>
    </row>
    <row r="209" spans="2:2" s="19" customFormat="1" x14ac:dyDescent="0.25">
      <c r="B209" s="18"/>
    </row>
    <row r="210" spans="2:2" s="19" customFormat="1" x14ac:dyDescent="0.25">
      <c r="B210" s="18"/>
    </row>
    <row r="211" spans="2:2" s="19" customFormat="1" x14ac:dyDescent="0.25">
      <c r="B211" s="18"/>
    </row>
    <row r="212" spans="2:2" s="19" customFormat="1" x14ac:dyDescent="0.25">
      <c r="B212" s="18"/>
    </row>
    <row r="213" spans="2:2" s="19" customFormat="1" x14ac:dyDescent="0.25">
      <c r="B213" s="18"/>
    </row>
    <row r="214" spans="2:2" s="19" customFormat="1" x14ac:dyDescent="0.25">
      <c r="B214" s="18"/>
    </row>
    <row r="215" spans="2:2" s="19" customFormat="1" x14ac:dyDescent="0.25">
      <c r="B215" s="18"/>
    </row>
    <row r="216" spans="2:2" s="19" customFormat="1" x14ac:dyDescent="0.25">
      <c r="B216" s="18"/>
    </row>
    <row r="217" spans="2:2" s="19" customFormat="1" x14ac:dyDescent="0.25">
      <c r="B217" s="18"/>
    </row>
    <row r="218" spans="2:2" s="19" customFormat="1" x14ac:dyDescent="0.25">
      <c r="B218" s="18"/>
    </row>
    <row r="219" spans="2:2" s="19" customFormat="1" x14ac:dyDescent="0.25">
      <c r="B219" s="18"/>
    </row>
    <row r="220" spans="2:2" s="19" customFormat="1" x14ac:dyDescent="0.25">
      <c r="B220" s="18"/>
    </row>
    <row r="221" spans="2:2" s="19" customFormat="1" x14ac:dyDescent="0.25">
      <c r="B221" s="18"/>
    </row>
    <row r="222" spans="2:2" s="19" customFormat="1" x14ac:dyDescent="0.25">
      <c r="B222" s="18"/>
    </row>
    <row r="223" spans="2:2" s="19" customFormat="1" x14ac:dyDescent="0.25">
      <c r="B223" s="18"/>
    </row>
    <row r="224" spans="2:2" s="19" customFormat="1" x14ac:dyDescent="0.25">
      <c r="B224" s="18"/>
    </row>
    <row r="225" spans="2:2" s="19" customFormat="1" x14ac:dyDescent="0.25">
      <c r="B225" s="18"/>
    </row>
    <row r="226" spans="2:2" s="19" customFormat="1" x14ac:dyDescent="0.25">
      <c r="B226" s="18"/>
    </row>
    <row r="227" spans="2:2" s="19" customFormat="1" x14ac:dyDescent="0.25">
      <c r="B227" s="18"/>
    </row>
    <row r="228" spans="2:2" s="19" customFormat="1" x14ac:dyDescent="0.25">
      <c r="B228" s="18"/>
    </row>
    <row r="229" spans="2:2" s="19" customFormat="1" x14ac:dyDescent="0.25">
      <c r="B229" s="18"/>
    </row>
    <row r="230" spans="2:2" s="19" customFormat="1" x14ac:dyDescent="0.25">
      <c r="B230" s="18"/>
    </row>
    <row r="231" spans="2:2" s="19" customFormat="1" x14ac:dyDescent="0.25">
      <c r="B231" s="18"/>
    </row>
    <row r="232" spans="2:2" s="19" customFormat="1" x14ac:dyDescent="0.25">
      <c r="B232" s="18"/>
    </row>
    <row r="233" spans="2:2" s="19" customFormat="1" x14ac:dyDescent="0.25">
      <c r="B233" s="18"/>
    </row>
    <row r="234" spans="2:2" s="19" customFormat="1" x14ac:dyDescent="0.25">
      <c r="B234" s="18"/>
    </row>
    <row r="235" spans="2:2" s="19" customFormat="1" x14ac:dyDescent="0.25">
      <c r="B235" s="18"/>
    </row>
    <row r="236" spans="2:2" s="19" customFormat="1" x14ac:dyDescent="0.25">
      <c r="B236" s="18"/>
    </row>
    <row r="237" spans="2:2" s="19" customFormat="1" x14ac:dyDescent="0.25">
      <c r="B237" s="18"/>
    </row>
    <row r="238" spans="2:2" s="19" customFormat="1" x14ac:dyDescent="0.25">
      <c r="B238" s="18"/>
    </row>
    <row r="239" spans="2:2" s="19" customFormat="1" x14ac:dyDescent="0.25">
      <c r="B239" s="18"/>
    </row>
    <row r="240" spans="2:2" s="19" customFormat="1" x14ac:dyDescent="0.25">
      <c r="B240" s="18"/>
    </row>
    <row r="241" spans="2:2" s="19" customFormat="1" x14ac:dyDescent="0.25">
      <c r="B241" s="18"/>
    </row>
    <row r="242" spans="2:2" s="19" customFormat="1" x14ac:dyDescent="0.25">
      <c r="B242" s="18"/>
    </row>
    <row r="243" spans="2:2" s="19" customFormat="1" x14ac:dyDescent="0.25">
      <c r="B243" s="18"/>
    </row>
    <row r="244" spans="2:2" s="19" customFormat="1" x14ac:dyDescent="0.25">
      <c r="B244" s="18"/>
    </row>
    <row r="245" spans="2:2" s="19" customFormat="1" x14ac:dyDescent="0.25">
      <c r="B245" s="18"/>
    </row>
    <row r="246" spans="2:2" s="19" customFormat="1" x14ac:dyDescent="0.25">
      <c r="B246" s="18"/>
    </row>
    <row r="247" spans="2:2" s="19" customFormat="1" x14ac:dyDescent="0.25">
      <c r="B247" s="18"/>
    </row>
    <row r="248" spans="2:2" s="19" customFormat="1" x14ac:dyDescent="0.25">
      <c r="B248" s="18"/>
    </row>
    <row r="249" spans="2:2" s="19" customFormat="1" x14ac:dyDescent="0.25">
      <c r="B249" s="18"/>
    </row>
    <row r="250" spans="2:2" s="19" customFormat="1" x14ac:dyDescent="0.25">
      <c r="B250" s="18"/>
    </row>
    <row r="251" spans="2:2" s="19" customFormat="1" x14ac:dyDescent="0.25">
      <c r="B251" s="18"/>
    </row>
    <row r="252" spans="2:2" s="19" customFormat="1" x14ac:dyDescent="0.25">
      <c r="B252" s="18"/>
    </row>
    <row r="253" spans="2:2" s="19" customFormat="1" x14ac:dyDescent="0.25">
      <c r="B253" s="18"/>
    </row>
    <row r="254" spans="2:2" s="19" customFormat="1" x14ac:dyDescent="0.25">
      <c r="B254" s="18"/>
    </row>
    <row r="255" spans="2:2" s="19" customFormat="1" x14ac:dyDescent="0.25">
      <c r="B255" s="18"/>
    </row>
    <row r="256" spans="2:2" s="19" customFormat="1" x14ac:dyDescent="0.25">
      <c r="B256" s="18"/>
    </row>
    <row r="257" spans="2:2" s="19" customFormat="1" x14ac:dyDescent="0.25">
      <c r="B257" s="18"/>
    </row>
    <row r="258" spans="2:2" s="19" customFormat="1" x14ac:dyDescent="0.25">
      <c r="B258" s="18"/>
    </row>
    <row r="259" spans="2:2" s="19" customFormat="1" x14ac:dyDescent="0.25">
      <c r="B259" s="18"/>
    </row>
    <row r="260" spans="2:2" s="19" customFormat="1" x14ac:dyDescent="0.25">
      <c r="B260" s="18"/>
    </row>
    <row r="261" spans="2:2" s="19" customFormat="1" x14ac:dyDescent="0.25">
      <c r="B261" s="18"/>
    </row>
    <row r="262" spans="2:2" s="19" customFormat="1" x14ac:dyDescent="0.25">
      <c r="B262" s="18"/>
    </row>
    <row r="263" spans="2:2" s="19" customFormat="1" x14ac:dyDescent="0.25">
      <c r="B263" s="18"/>
    </row>
    <row r="264" spans="2:2" s="19" customFormat="1" x14ac:dyDescent="0.25">
      <c r="B264" s="18"/>
    </row>
    <row r="265" spans="2:2" s="19" customFormat="1" x14ac:dyDescent="0.25">
      <c r="B265" s="18"/>
    </row>
    <row r="266" spans="2:2" s="19" customFormat="1" x14ac:dyDescent="0.25">
      <c r="B266" s="18"/>
    </row>
    <row r="267" spans="2:2" s="19" customFormat="1" x14ac:dyDescent="0.25">
      <c r="B267" s="18"/>
    </row>
    <row r="268" spans="2:2" s="19" customFormat="1" x14ac:dyDescent="0.25">
      <c r="B268" s="18"/>
    </row>
    <row r="269" spans="2:2" s="19" customFormat="1" x14ac:dyDescent="0.25">
      <c r="B269" s="18"/>
    </row>
    <row r="270" spans="2:2" s="19" customFormat="1" x14ac:dyDescent="0.25">
      <c r="B270" s="18"/>
    </row>
    <row r="271" spans="2:2" s="19" customFormat="1" x14ac:dyDescent="0.25">
      <c r="B271" s="18"/>
    </row>
    <row r="272" spans="2:2" s="19" customFormat="1" x14ac:dyDescent="0.25">
      <c r="B272" s="18"/>
    </row>
    <row r="273" spans="2:2" s="19" customFormat="1" x14ac:dyDescent="0.25">
      <c r="B273" s="18"/>
    </row>
    <row r="274" spans="2:2" s="19" customFormat="1" x14ac:dyDescent="0.25">
      <c r="B274" s="18"/>
    </row>
    <row r="275" spans="2:2" s="19" customFormat="1" x14ac:dyDescent="0.25">
      <c r="B275" s="18"/>
    </row>
    <row r="276" spans="2:2" s="19" customFormat="1" x14ac:dyDescent="0.25">
      <c r="B276" s="18"/>
    </row>
    <row r="277" spans="2:2" s="19" customFormat="1" x14ac:dyDescent="0.25">
      <c r="B277" s="18"/>
    </row>
    <row r="278" spans="2:2" s="19" customFormat="1" x14ac:dyDescent="0.25">
      <c r="B278" s="18"/>
    </row>
    <row r="279" spans="2:2" s="19" customFormat="1" x14ac:dyDescent="0.25">
      <c r="B279" s="18"/>
    </row>
    <row r="280" spans="2:2" s="19" customFormat="1" x14ac:dyDescent="0.25">
      <c r="B280" s="18"/>
    </row>
    <row r="281" spans="2:2" s="19" customFormat="1" x14ac:dyDescent="0.25">
      <c r="B281" s="18"/>
    </row>
    <row r="282" spans="2:2" s="19" customFormat="1" x14ac:dyDescent="0.25">
      <c r="B282" s="18"/>
    </row>
    <row r="283" spans="2:2" s="19" customFormat="1" x14ac:dyDescent="0.25">
      <c r="B283" s="18"/>
    </row>
    <row r="284" spans="2:2" s="19" customFormat="1" x14ac:dyDescent="0.25">
      <c r="B284" s="18"/>
    </row>
    <row r="285" spans="2:2" s="19" customFormat="1" x14ac:dyDescent="0.25">
      <c r="B285" s="18"/>
    </row>
    <row r="286" spans="2:2" s="19" customFormat="1" x14ac:dyDescent="0.25">
      <c r="B286" s="18"/>
    </row>
    <row r="287" spans="2:2" s="19" customFormat="1" x14ac:dyDescent="0.25">
      <c r="B287" s="18"/>
    </row>
    <row r="288" spans="2:2" s="19" customFormat="1" x14ac:dyDescent="0.25">
      <c r="B288" s="18"/>
    </row>
    <row r="289" spans="2:2" s="19" customFormat="1" x14ac:dyDescent="0.25">
      <c r="B289" s="18"/>
    </row>
    <row r="290" spans="2:2" s="19" customFormat="1" x14ac:dyDescent="0.25">
      <c r="B290" s="18"/>
    </row>
    <row r="291" spans="2:2" s="19" customFormat="1" x14ac:dyDescent="0.25">
      <c r="B291" s="18"/>
    </row>
    <row r="292" spans="2:2" s="19" customFormat="1" x14ac:dyDescent="0.25">
      <c r="B292" s="18"/>
    </row>
    <row r="293" spans="2:2" s="19" customFormat="1" x14ac:dyDescent="0.25">
      <c r="B293" s="18"/>
    </row>
    <row r="294" spans="2:2" s="19" customFormat="1" x14ac:dyDescent="0.25">
      <c r="B294" s="18"/>
    </row>
    <row r="295" spans="2:2" s="19" customFormat="1" x14ac:dyDescent="0.25">
      <c r="B295" s="18"/>
    </row>
    <row r="296" spans="2:2" s="19" customFormat="1" x14ac:dyDescent="0.25">
      <c r="B296" s="18"/>
    </row>
    <row r="297" spans="2:2" s="19" customFormat="1" x14ac:dyDescent="0.25">
      <c r="B297" s="18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6ABF-B36A-4A18-8EC1-84531EBB6414}">
  <dimension ref="C1:O17"/>
  <sheetViews>
    <sheetView workbookViewId="0">
      <selection activeCell="J6" sqref="J6"/>
    </sheetView>
  </sheetViews>
  <sheetFormatPr defaultRowHeight="15" x14ac:dyDescent="0.25"/>
  <cols>
    <col min="3" max="3" width="29.42578125" customWidth="1"/>
    <col min="4" max="8" width="13.28515625" customWidth="1"/>
    <col min="9" max="10" width="10.5703125" customWidth="1"/>
    <col min="14" max="14" width="18" bestFit="1" customWidth="1"/>
    <col min="15" max="15" width="16.85546875" bestFit="1" customWidth="1"/>
  </cols>
  <sheetData>
    <row r="1" spans="3:15" x14ac:dyDescent="0.25">
      <c r="C1" t="s">
        <v>129</v>
      </c>
    </row>
    <row r="3" spans="3:15" ht="30" x14ac:dyDescent="0.25">
      <c r="C3" s="38" t="s">
        <v>117</v>
      </c>
      <c r="D3" s="39">
        <v>2014</v>
      </c>
      <c r="E3" s="39">
        <v>2015</v>
      </c>
      <c r="F3" s="39">
        <v>2016</v>
      </c>
      <c r="G3" s="39">
        <v>2017</v>
      </c>
      <c r="H3" s="39">
        <v>2018</v>
      </c>
      <c r="I3" s="40" t="s">
        <v>118</v>
      </c>
      <c r="J3" s="40" t="s">
        <v>119</v>
      </c>
    </row>
    <row r="4" spans="3:15" x14ac:dyDescent="0.25">
      <c r="C4" s="41" t="s">
        <v>120</v>
      </c>
      <c r="D4" s="42">
        <v>47178000000</v>
      </c>
      <c r="E4" s="42">
        <v>54210000000</v>
      </c>
      <c r="F4" s="42">
        <v>36488000000</v>
      </c>
      <c r="G4" s="42">
        <v>36593426265.852379</v>
      </c>
      <c r="H4" s="42">
        <v>46928530134.465553</v>
      </c>
      <c r="I4" s="42">
        <v>10335103868.613174</v>
      </c>
      <c r="J4" s="43">
        <v>0.28243061454612978</v>
      </c>
    </row>
    <row r="5" spans="3:15" x14ac:dyDescent="0.25">
      <c r="C5" s="44" t="s">
        <v>121</v>
      </c>
      <c r="D5" s="45">
        <v>36086000000</v>
      </c>
      <c r="E5" s="45">
        <v>37469000000</v>
      </c>
      <c r="F5" s="45">
        <v>17610000000</v>
      </c>
      <c r="G5" s="45">
        <v>17724355735.131596</v>
      </c>
      <c r="H5" s="45">
        <v>26199646788.140457</v>
      </c>
      <c r="I5" s="45">
        <v>8475291053.0088615</v>
      </c>
      <c r="J5" s="46">
        <v>0.47817202383327906</v>
      </c>
      <c r="O5" s="47"/>
    </row>
    <row r="6" spans="3:15" ht="30" x14ac:dyDescent="0.25">
      <c r="C6" s="48" t="s">
        <v>122</v>
      </c>
      <c r="D6" s="49">
        <v>35054000000</v>
      </c>
      <c r="E6" s="49">
        <v>36187000000</v>
      </c>
      <c r="F6" s="49">
        <v>16765000000</v>
      </c>
      <c r="G6" s="49">
        <v>16695469149.938335</v>
      </c>
      <c r="H6" s="49">
        <v>25882542229.766209</v>
      </c>
      <c r="I6" s="49">
        <v>9187073079.8278732</v>
      </c>
      <c r="J6" s="50">
        <v>0.55027343031338571</v>
      </c>
    </row>
    <row r="7" spans="3:15" x14ac:dyDescent="0.25">
      <c r="C7" s="51" t="s">
        <v>123</v>
      </c>
      <c r="D7" s="49">
        <v>1032000000</v>
      </c>
      <c r="E7" s="49">
        <v>1282000000</v>
      </c>
      <c r="F7" s="49">
        <v>845000000</v>
      </c>
      <c r="G7" s="49">
        <v>1028886585.1932602</v>
      </c>
      <c r="H7" s="49">
        <v>317104558.37424922</v>
      </c>
      <c r="I7" s="49">
        <v>-711782026.81901097</v>
      </c>
      <c r="J7" s="50">
        <v>-0.69179833527065948</v>
      </c>
    </row>
    <row r="8" spans="3:15" ht="30" x14ac:dyDescent="0.25">
      <c r="C8" s="52" t="s">
        <v>124</v>
      </c>
      <c r="D8" s="45">
        <v>11093000000</v>
      </c>
      <c r="E8" s="45">
        <v>16740000000</v>
      </c>
      <c r="F8" s="45">
        <v>18878000000</v>
      </c>
      <c r="G8" s="45">
        <v>18869070530.720783</v>
      </c>
      <c r="H8" s="45">
        <v>20728883346.325096</v>
      </c>
      <c r="I8" s="45">
        <v>1859812815.6043129</v>
      </c>
      <c r="J8" s="46">
        <v>9.8564092628534453E-2</v>
      </c>
    </row>
    <row r="9" spans="3:15" x14ac:dyDescent="0.25">
      <c r="C9" s="51" t="s">
        <v>125</v>
      </c>
      <c r="D9" s="49">
        <v>7858000000</v>
      </c>
      <c r="E9" s="49">
        <v>11164000000</v>
      </c>
      <c r="F9" s="49">
        <v>12579000000</v>
      </c>
      <c r="G9" s="49">
        <v>12870875342.731007</v>
      </c>
      <c r="H9" s="49">
        <v>12551004139.675627</v>
      </c>
      <c r="I9" s="49">
        <v>-319871203.05537987</v>
      </c>
      <c r="J9" s="50">
        <v>-2.4852327020324323E-2</v>
      </c>
    </row>
    <row r="10" spans="3:15" x14ac:dyDescent="0.25">
      <c r="C10" s="53" t="s">
        <v>126</v>
      </c>
      <c r="D10" s="49">
        <v>7373000000</v>
      </c>
      <c r="E10" s="49">
        <v>10625000000</v>
      </c>
      <c r="F10" s="49">
        <v>12091000000</v>
      </c>
      <c r="G10" s="49">
        <v>12093769581.661823</v>
      </c>
      <c r="H10" s="49">
        <v>11939652066.971264</v>
      </c>
      <c r="I10" s="49">
        <v>-154117514.69055939</v>
      </c>
      <c r="J10" s="50">
        <v>-1.274354647241277E-2</v>
      </c>
    </row>
    <row r="11" spans="3:15" x14ac:dyDescent="0.25">
      <c r="C11" s="53" t="s">
        <v>127</v>
      </c>
      <c r="D11" s="49">
        <v>486000000</v>
      </c>
      <c r="E11" s="49">
        <v>538000000</v>
      </c>
      <c r="F11" s="49">
        <v>488000000</v>
      </c>
      <c r="G11" s="49">
        <v>777105761.06918395</v>
      </c>
      <c r="H11" s="49">
        <v>611352072.70436287</v>
      </c>
      <c r="I11" s="49">
        <v>-165753688.36482108</v>
      </c>
      <c r="J11" s="50">
        <v>-0.21329617751999191</v>
      </c>
    </row>
    <row r="12" spans="3:15" x14ac:dyDescent="0.25">
      <c r="C12" s="51" t="s">
        <v>128</v>
      </c>
      <c r="D12" s="49">
        <v>3234000000</v>
      </c>
      <c r="E12" s="49">
        <v>5577000000</v>
      </c>
      <c r="F12" s="49">
        <v>6299000000</v>
      </c>
      <c r="G12" s="49">
        <v>5998195187.9897814</v>
      </c>
      <c r="H12" s="49">
        <v>8177879206.6494694</v>
      </c>
      <c r="I12" s="49">
        <v>2179684018.659688</v>
      </c>
      <c r="J12" s="50">
        <v>0.3633899782094589</v>
      </c>
    </row>
    <row r="16" spans="3:15" x14ac:dyDescent="0.25">
      <c r="O16" s="11"/>
    </row>
    <row r="17" spans="14:15" x14ac:dyDescent="0.25">
      <c r="N17" s="21"/>
      <c r="O17" s="2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DC31-EC2E-4CAB-9C71-E2DC6B245298}">
  <dimension ref="B1:J31"/>
  <sheetViews>
    <sheetView topLeftCell="A13" workbookViewId="0">
      <selection activeCell="E11" sqref="E11"/>
    </sheetView>
  </sheetViews>
  <sheetFormatPr defaultRowHeight="15" x14ac:dyDescent="0.25"/>
  <cols>
    <col min="3" max="3" width="17.5703125" bestFit="1" customWidth="1"/>
    <col min="4" max="8" width="16.42578125" bestFit="1" customWidth="1"/>
  </cols>
  <sheetData>
    <row r="1" spans="2:10" x14ac:dyDescent="0.25">
      <c r="B1" t="s">
        <v>162</v>
      </c>
    </row>
    <row r="3" spans="2:10" x14ac:dyDescent="0.25">
      <c r="B3" t="s">
        <v>51</v>
      </c>
      <c r="C3" s="7" t="s">
        <v>130</v>
      </c>
      <c r="D3" s="7">
        <v>2015</v>
      </c>
      <c r="E3" s="7">
        <v>2016</v>
      </c>
      <c r="F3" s="7">
        <v>2017</v>
      </c>
      <c r="G3" s="7">
        <v>2018</v>
      </c>
      <c r="H3" s="7" t="s">
        <v>131</v>
      </c>
      <c r="I3" s="7" t="s">
        <v>132</v>
      </c>
      <c r="J3" s="7" t="s">
        <v>133</v>
      </c>
    </row>
    <row r="4" spans="2:10" x14ac:dyDescent="0.25">
      <c r="B4" t="s">
        <v>61</v>
      </c>
      <c r="C4" s="5">
        <v>4846051636.6300001</v>
      </c>
      <c r="D4" s="5">
        <v>210617121.38</v>
      </c>
      <c r="E4" s="5">
        <v>112663531.34</v>
      </c>
      <c r="F4" s="5">
        <v>166446966.37</v>
      </c>
      <c r="G4" s="5">
        <v>247710839.38</v>
      </c>
      <c r="H4" s="5">
        <v>737438458.47000003</v>
      </c>
      <c r="I4" s="54">
        <v>0.1521730500962683</v>
      </c>
      <c r="J4" s="7" t="s">
        <v>134</v>
      </c>
    </row>
    <row r="5" spans="2:10" x14ac:dyDescent="0.25">
      <c r="B5" t="s">
        <v>62</v>
      </c>
      <c r="C5" s="5">
        <v>7973847149.4800034</v>
      </c>
      <c r="D5" s="5">
        <v>26099378.91</v>
      </c>
      <c r="E5" s="5">
        <v>274540.53000000003</v>
      </c>
      <c r="F5" s="5">
        <v>124398635.92</v>
      </c>
      <c r="G5" s="5">
        <v>134126299.11</v>
      </c>
      <c r="H5" s="5">
        <v>284898854.47000003</v>
      </c>
      <c r="I5" s="54">
        <v>3.5729159228814547E-2</v>
      </c>
      <c r="J5" s="7" t="s">
        <v>135</v>
      </c>
    </row>
    <row r="6" spans="2:10" x14ac:dyDescent="0.25">
      <c r="B6" t="s">
        <v>63</v>
      </c>
      <c r="C6" s="5">
        <v>13605817976.490002</v>
      </c>
      <c r="D6" s="5">
        <v>206513250.98999998</v>
      </c>
      <c r="E6" s="5">
        <v>433873608.80000001</v>
      </c>
      <c r="F6" s="5">
        <v>203221119.19999999</v>
      </c>
      <c r="G6" s="5">
        <v>629901593.41000009</v>
      </c>
      <c r="H6" s="5">
        <v>1473509572.4000001</v>
      </c>
      <c r="I6" s="54">
        <v>0.10829996218868516</v>
      </c>
      <c r="J6" s="7" t="s">
        <v>136</v>
      </c>
    </row>
    <row r="7" spans="2:10" x14ac:dyDescent="0.25">
      <c r="B7" t="s">
        <v>64</v>
      </c>
      <c r="C7" s="5">
        <v>4854795872.7700005</v>
      </c>
      <c r="D7" s="5">
        <v>261123281.50999999</v>
      </c>
      <c r="E7" s="5">
        <v>33757460.350000001</v>
      </c>
      <c r="F7" s="5">
        <v>52865325</v>
      </c>
      <c r="G7" s="5">
        <v>0</v>
      </c>
      <c r="H7" s="5">
        <v>347746066.86000001</v>
      </c>
      <c r="I7" s="54">
        <v>7.1629389983308728E-2</v>
      </c>
      <c r="J7" s="7" t="s">
        <v>137</v>
      </c>
    </row>
    <row r="8" spans="2:10" x14ac:dyDescent="0.25">
      <c r="B8" t="s">
        <v>52</v>
      </c>
      <c r="C8" s="5">
        <v>33229769228.460014</v>
      </c>
      <c r="D8" s="5">
        <v>1015196102.76</v>
      </c>
      <c r="E8" s="5">
        <v>907499872.31000006</v>
      </c>
      <c r="F8" s="5">
        <v>1156474602.71</v>
      </c>
      <c r="G8" s="5">
        <v>646127921.17000008</v>
      </c>
      <c r="H8" s="5">
        <v>3725298498.9500003</v>
      </c>
      <c r="I8" s="54">
        <v>0.11210726362070025</v>
      </c>
      <c r="J8" s="7" t="s">
        <v>138</v>
      </c>
    </row>
    <row r="9" spans="2:10" x14ac:dyDescent="0.25">
      <c r="B9" t="s">
        <v>53</v>
      </c>
      <c r="C9" s="5">
        <v>19186233795.970001</v>
      </c>
      <c r="D9" s="5">
        <v>1539756896.97</v>
      </c>
      <c r="E9" s="5">
        <v>1109696044.4200001</v>
      </c>
      <c r="F9" s="5">
        <v>2051078860.9899998</v>
      </c>
      <c r="G9" s="5">
        <v>908064839.14999998</v>
      </c>
      <c r="H9" s="5">
        <v>5608596641.5299997</v>
      </c>
      <c r="I9" s="54">
        <v>0.29232400173858325</v>
      </c>
      <c r="J9" s="7" t="s">
        <v>139</v>
      </c>
    </row>
    <row r="10" spans="2:10" x14ac:dyDescent="0.25">
      <c r="B10" t="s">
        <v>59</v>
      </c>
      <c r="C10" s="5">
        <v>20360378056.120003</v>
      </c>
      <c r="D10" s="5">
        <v>580745228.43999994</v>
      </c>
      <c r="E10" s="5">
        <v>100106148.45999999</v>
      </c>
      <c r="F10" s="5">
        <v>517215200.75</v>
      </c>
      <c r="G10" s="5">
        <v>561821120.13</v>
      </c>
      <c r="H10" s="5">
        <v>1759887697.7800002</v>
      </c>
      <c r="I10" s="54">
        <v>8.6436887022881492E-2</v>
      </c>
      <c r="J10" s="7" t="s">
        <v>140</v>
      </c>
    </row>
    <row r="11" spans="2:10" x14ac:dyDescent="0.25">
      <c r="B11" t="s">
        <v>65</v>
      </c>
      <c r="C11" s="5">
        <v>13567427165.979996</v>
      </c>
      <c r="D11" s="5">
        <v>391423121.22999996</v>
      </c>
      <c r="E11" s="5">
        <v>299083624.42000002</v>
      </c>
      <c r="F11" s="5">
        <v>88870091.219999999</v>
      </c>
      <c r="G11" s="5">
        <v>61324082.539999999</v>
      </c>
      <c r="H11" s="5">
        <v>840700919.40999997</v>
      </c>
      <c r="I11" s="54">
        <v>6.1964653218705881E-2</v>
      </c>
      <c r="J11" s="7" t="s">
        <v>141</v>
      </c>
    </row>
    <row r="12" spans="2:10" x14ac:dyDescent="0.25">
      <c r="B12" t="s">
        <v>54</v>
      </c>
      <c r="C12" s="5">
        <v>21302686253.229992</v>
      </c>
      <c r="D12" s="5">
        <v>556308007.23000002</v>
      </c>
      <c r="E12" s="5">
        <v>34406140.640000001</v>
      </c>
      <c r="F12" s="5">
        <v>404358033.20999998</v>
      </c>
      <c r="G12" s="5">
        <v>173325468.70000002</v>
      </c>
      <c r="H12" s="5">
        <v>1168397649.78</v>
      </c>
      <c r="I12" s="54">
        <v>5.4847432661354771E-2</v>
      </c>
      <c r="J12" s="7" t="s">
        <v>142</v>
      </c>
    </row>
    <row r="13" spans="2:10" x14ac:dyDescent="0.25">
      <c r="B13" t="s">
        <v>66</v>
      </c>
      <c r="C13" s="5">
        <v>13641806695.439999</v>
      </c>
      <c r="D13" s="5">
        <v>541235557</v>
      </c>
      <c r="E13" s="5">
        <v>561246099.71000004</v>
      </c>
      <c r="F13" s="5">
        <v>451555434.10000002</v>
      </c>
      <c r="G13" s="5">
        <v>713288970.38999999</v>
      </c>
      <c r="H13" s="5">
        <v>2267326061.1999998</v>
      </c>
      <c r="I13" s="54">
        <v>0.16620423612642829</v>
      </c>
      <c r="J13" s="7" t="s">
        <v>143</v>
      </c>
    </row>
    <row r="14" spans="2:10" x14ac:dyDescent="0.25">
      <c r="B14" t="s">
        <v>67</v>
      </c>
      <c r="C14" s="5">
        <v>56253670024.960014</v>
      </c>
      <c r="D14" s="5">
        <v>27407698.059999999</v>
      </c>
      <c r="E14" s="5">
        <v>1153947273.8599999</v>
      </c>
      <c r="F14" s="5">
        <v>66051183.469999999</v>
      </c>
      <c r="G14" s="5">
        <v>1657154.36</v>
      </c>
      <c r="H14" s="5">
        <v>1249063309.7499998</v>
      </c>
      <c r="I14" s="54">
        <v>2.220412124570334E-2</v>
      </c>
      <c r="J14" s="7" t="s">
        <v>144</v>
      </c>
    </row>
    <row r="15" spans="2:10" x14ac:dyDescent="0.25">
      <c r="B15" t="s">
        <v>55</v>
      </c>
      <c r="C15" s="5">
        <v>10735143525.049997</v>
      </c>
      <c r="D15" s="5">
        <v>41998753.960000001</v>
      </c>
      <c r="E15" s="5">
        <v>11097766.5</v>
      </c>
      <c r="F15" s="5">
        <v>0</v>
      </c>
      <c r="G15" s="5">
        <v>17613400</v>
      </c>
      <c r="H15" s="5">
        <v>70709920.460000008</v>
      </c>
      <c r="I15" s="54">
        <v>6.5867699202159192E-3</v>
      </c>
      <c r="J15" s="7" t="s">
        <v>145</v>
      </c>
    </row>
    <row r="16" spans="2:10" x14ac:dyDescent="0.25">
      <c r="B16" t="s">
        <v>68</v>
      </c>
      <c r="C16" s="5">
        <v>15225073640.340004</v>
      </c>
      <c r="D16" s="5">
        <v>239372850.41999999</v>
      </c>
      <c r="E16" s="5">
        <v>367981088.54000002</v>
      </c>
      <c r="F16" s="5">
        <v>164177665.60999998</v>
      </c>
      <c r="G16" s="5">
        <v>553664157.22000003</v>
      </c>
      <c r="H16" s="5">
        <v>1325195761.79</v>
      </c>
      <c r="I16" s="54">
        <v>8.7040351534247551E-2</v>
      </c>
      <c r="J16" s="7" t="s">
        <v>146</v>
      </c>
    </row>
    <row r="17" spans="2:10" x14ac:dyDescent="0.25">
      <c r="B17" t="s">
        <v>69</v>
      </c>
      <c r="C17" s="5">
        <v>18789926377.139999</v>
      </c>
      <c r="D17" s="5">
        <v>178927337.78999999</v>
      </c>
      <c r="E17" s="5">
        <v>158920194.18000001</v>
      </c>
      <c r="F17" s="5">
        <v>342600770.89999998</v>
      </c>
      <c r="G17" s="5">
        <v>775497744.08000004</v>
      </c>
      <c r="H17" s="5">
        <v>1455946046.95</v>
      </c>
      <c r="I17" s="54">
        <v>7.7485457778127209E-2</v>
      </c>
      <c r="J17" s="7" t="s">
        <v>147</v>
      </c>
    </row>
    <row r="18" spans="2:10" x14ac:dyDescent="0.25">
      <c r="B18" t="s">
        <v>70</v>
      </c>
      <c r="C18" s="5">
        <v>9593448151.3800011</v>
      </c>
      <c r="D18" s="5">
        <v>368994836.74000001</v>
      </c>
      <c r="E18" s="5">
        <v>131800024.5</v>
      </c>
      <c r="F18" s="5">
        <v>49470190.349999994</v>
      </c>
      <c r="G18" s="5">
        <v>55678749.499999993</v>
      </c>
      <c r="H18" s="5">
        <v>605943801.09000003</v>
      </c>
      <c r="I18" s="54">
        <v>6.3162253188686499E-2</v>
      </c>
      <c r="J18" s="7" t="s">
        <v>148</v>
      </c>
    </row>
    <row r="19" spans="2:10" x14ac:dyDescent="0.25">
      <c r="B19" t="s">
        <v>56</v>
      </c>
      <c r="C19" s="5">
        <v>23146704714.040009</v>
      </c>
      <c r="D19" s="5">
        <v>419419000.94</v>
      </c>
      <c r="E19" s="5">
        <v>321858809.25</v>
      </c>
      <c r="F19" s="5">
        <v>387473908.07999998</v>
      </c>
      <c r="G19" s="5">
        <v>638379633.97000003</v>
      </c>
      <c r="H19" s="5">
        <v>1767131352.24</v>
      </c>
      <c r="I19" s="54">
        <v>7.634483500228513E-2</v>
      </c>
      <c r="J19" s="7" t="s">
        <v>149</v>
      </c>
    </row>
    <row r="20" spans="2:10" x14ac:dyDescent="0.25">
      <c r="B20" t="s">
        <v>57</v>
      </c>
      <c r="C20" s="5">
        <v>8633501472.8799992</v>
      </c>
      <c r="D20" s="5">
        <v>398727000.85000002</v>
      </c>
      <c r="E20" s="5">
        <v>854640080.56000006</v>
      </c>
      <c r="F20" s="5">
        <v>490536363.76999998</v>
      </c>
      <c r="G20" s="5">
        <v>457170125.22000003</v>
      </c>
      <c r="H20" s="5">
        <v>2201073570.4000001</v>
      </c>
      <c r="I20" s="54">
        <v>0.25494564138479919</v>
      </c>
      <c r="J20" s="7" t="s">
        <v>150</v>
      </c>
    </row>
    <row r="21" spans="2:10" x14ac:dyDescent="0.25">
      <c r="B21" t="s">
        <v>71</v>
      </c>
      <c r="C21" s="5">
        <v>37396105124.879997</v>
      </c>
      <c r="D21" s="5">
        <v>259758720.89000002</v>
      </c>
      <c r="E21" s="5">
        <v>317903652.92000002</v>
      </c>
      <c r="F21" s="5">
        <v>220557172.81</v>
      </c>
      <c r="G21" s="5">
        <v>236840779.07999998</v>
      </c>
      <c r="H21" s="5">
        <v>1035060325.7</v>
      </c>
      <c r="I21" s="54">
        <v>2.7678292224378315E-2</v>
      </c>
      <c r="J21" s="7" t="s">
        <v>151</v>
      </c>
    </row>
    <row r="22" spans="2:10" x14ac:dyDescent="0.25">
      <c r="B22" t="s">
        <v>72</v>
      </c>
      <c r="C22" s="5">
        <v>57402027173.500031</v>
      </c>
      <c r="D22" s="5">
        <v>4994873366.1099997</v>
      </c>
      <c r="E22" s="5">
        <v>1047452458.9599999</v>
      </c>
      <c r="F22" s="5">
        <v>2312611453.6500001</v>
      </c>
      <c r="G22" s="5">
        <v>1088515383.96</v>
      </c>
      <c r="H22" s="5">
        <v>9443452662.6800003</v>
      </c>
      <c r="I22" s="54">
        <v>0.16451427114475886</v>
      </c>
      <c r="J22" s="7" t="s">
        <v>152</v>
      </c>
    </row>
    <row r="23" spans="2:10" x14ac:dyDescent="0.25">
      <c r="B23" t="s">
        <v>73</v>
      </c>
      <c r="C23" s="5">
        <v>9331279702.5100002</v>
      </c>
      <c r="D23" s="5">
        <v>34138303.009999998</v>
      </c>
      <c r="E23" s="5">
        <v>247004142.12</v>
      </c>
      <c r="F23" s="5">
        <v>101097830.70999999</v>
      </c>
      <c r="G23" s="5">
        <v>286754781.38999999</v>
      </c>
      <c r="H23" s="5">
        <v>668995057.23000002</v>
      </c>
      <c r="I23" s="54">
        <v>7.1693816770924623E-2</v>
      </c>
      <c r="J23" s="7" t="s">
        <v>153</v>
      </c>
    </row>
    <row r="24" spans="2:10" x14ac:dyDescent="0.25">
      <c r="B24" t="s">
        <v>74</v>
      </c>
      <c r="C24" s="5">
        <v>6943539791.000001</v>
      </c>
      <c r="D24" s="5">
        <v>32855036.760000002</v>
      </c>
      <c r="E24" s="5">
        <v>117241365.75</v>
      </c>
      <c r="F24" s="5">
        <v>33865652.450000003</v>
      </c>
      <c r="G24" s="5">
        <v>23956905.82</v>
      </c>
      <c r="H24" s="5">
        <v>207918960.77999997</v>
      </c>
      <c r="I24" s="54">
        <v>2.9944231190191784E-2</v>
      </c>
      <c r="J24" s="7" t="s">
        <v>154</v>
      </c>
    </row>
    <row r="25" spans="2:10" x14ac:dyDescent="0.25">
      <c r="B25" t="s">
        <v>60</v>
      </c>
      <c r="C25" s="5">
        <v>3591419351.3700004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4">
        <v>0</v>
      </c>
      <c r="J25" s="7" t="s">
        <v>155</v>
      </c>
    </row>
    <row r="26" spans="2:10" x14ac:dyDescent="0.25">
      <c r="B26" t="s">
        <v>75</v>
      </c>
      <c r="C26" s="5">
        <v>38926670626.469986</v>
      </c>
      <c r="D26" s="5">
        <v>203103140.81</v>
      </c>
      <c r="E26" s="5">
        <v>333580861.79000002</v>
      </c>
      <c r="F26" s="5">
        <v>555025114.77999997</v>
      </c>
      <c r="G26" s="5">
        <v>270199089.26999998</v>
      </c>
      <c r="H26" s="5">
        <v>1361908206.6500001</v>
      </c>
      <c r="I26" s="54">
        <v>3.4986506288156784E-2</v>
      </c>
      <c r="J26" s="7" t="s">
        <v>156</v>
      </c>
    </row>
    <row r="27" spans="2:10" x14ac:dyDescent="0.25">
      <c r="B27" t="s">
        <v>58</v>
      </c>
      <c r="C27" s="5">
        <v>22660894197.015003</v>
      </c>
      <c r="D27" s="5">
        <v>1146895088</v>
      </c>
      <c r="E27" s="5">
        <v>1253880610.78</v>
      </c>
      <c r="F27" s="5">
        <v>1062112184.0200001</v>
      </c>
      <c r="G27" s="5">
        <v>189717750</v>
      </c>
      <c r="H27" s="5">
        <v>3652605632.7999997</v>
      </c>
      <c r="I27" s="54">
        <v>0.16118541488451668</v>
      </c>
      <c r="J27" s="7" t="s">
        <v>157</v>
      </c>
    </row>
    <row r="28" spans="2:10" x14ac:dyDescent="0.25">
      <c r="B28" t="s">
        <v>76</v>
      </c>
      <c r="C28" s="5">
        <v>7291006769.0999994</v>
      </c>
      <c r="D28" s="5">
        <v>150260959.22999999</v>
      </c>
      <c r="E28" s="5">
        <v>123434602.22999999</v>
      </c>
      <c r="F28" s="5">
        <v>160058791.18000001</v>
      </c>
      <c r="G28" s="5">
        <v>235400940.61000001</v>
      </c>
      <c r="H28" s="5">
        <v>669155293.25</v>
      </c>
      <c r="I28" s="54">
        <v>9.1778174735201959E-2</v>
      </c>
      <c r="J28" s="7" t="s">
        <v>158</v>
      </c>
    </row>
    <row r="29" spans="2:10" x14ac:dyDescent="0.25">
      <c r="B29" t="s">
        <v>77</v>
      </c>
      <c r="C29" s="5">
        <v>152503360247.30005</v>
      </c>
      <c r="D29" s="5">
        <v>6098404719.0499992</v>
      </c>
      <c r="E29" s="5">
        <v>4955227572.2299995</v>
      </c>
      <c r="F29" s="5">
        <v>4587017081.7700005</v>
      </c>
      <c r="G29" s="5">
        <v>2898266909.6600003</v>
      </c>
      <c r="H29" s="5">
        <v>18538916282.709999</v>
      </c>
      <c r="I29" s="54">
        <v>0.12156398555839831</v>
      </c>
      <c r="J29" s="7" t="s">
        <v>159</v>
      </c>
    </row>
    <row r="30" spans="2:10" x14ac:dyDescent="0.25">
      <c r="B30" t="s">
        <v>78</v>
      </c>
      <c r="C30" s="5">
        <v>7190329051.4299994</v>
      </c>
      <c r="D30" s="5">
        <v>366714315.00999999</v>
      </c>
      <c r="E30" s="5">
        <v>203612805.18000001</v>
      </c>
      <c r="F30" s="5">
        <v>239797516.04999998</v>
      </c>
      <c r="G30" s="5">
        <v>140578477.59999999</v>
      </c>
      <c r="H30" s="5">
        <v>950703113.84000003</v>
      </c>
      <c r="I30" s="54">
        <v>0.13221969495970784</v>
      </c>
      <c r="J30" s="7" t="s">
        <v>160</v>
      </c>
    </row>
    <row r="31" spans="2:10" x14ac:dyDescent="0.25">
      <c r="B31" t="s">
        <v>161</v>
      </c>
      <c r="C31" s="1">
        <v>638182913770.93506</v>
      </c>
      <c r="D31" s="1">
        <v>20290869074.049999</v>
      </c>
      <c r="E31" s="1">
        <v>15192190380.330002</v>
      </c>
      <c r="F31" s="1">
        <v>15988937149.070002</v>
      </c>
      <c r="G31" s="1">
        <v>11945583115.720001</v>
      </c>
      <c r="H31" s="1">
        <v>63417579719.170006</v>
      </c>
      <c r="I31" s="54">
        <v>9.9372105317649839E-2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CF12-FFC4-4AC8-A316-BEEC559C6B69}">
  <dimension ref="B1:E30"/>
  <sheetViews>
    <sheetView topLeftCell="A13" workbookViewId="0">
      <selection activeCell="D9" sqref="D9"/>
    </sheetView>
  </sheetViews>
  <sheetFormatPr defaultRowHeight="15" x14ac:dyDescent="0.25"/>
  <cols>
    <col min="3" max="3" width="23" customWidth="1"/>
    <col min="4" max="4" width="18.140625" bestFit="1" customWidth="1"/>
    <col min="5" max="5" width="19" customWidth="1"/>
  </cols>
  <sheetData>
    <row r="1" spans="2:5" x14ac:dyDescent="0.25">
      <c r="B1" t="s">
        <v>166</v>
      </c>
    </row>
    <row r="3" spans="2:5" ht="30" x14ac:dyDescent="0.25">
      <c r="B3" t="s">
        <v>51</v>
      </c>
      <c r="C3" s="12" t="s">
        <v>163</v>
      </c>
      <c r="D3" s="11" t="s">
        <v>164</v>
      </c>
      <c r="E3" s="12" t="s">
        <v>165</v>
      </c>
    </row>
    <row r="4" spans="2:5" x14ac:dyDescent="0.25">
      <c r="B4" t="s">
        <v>59</v>
      </c>
      <c r="C4" s="5">
        <v>15011547420.690004</v>
      </c>
      <c r="D4" s="55">
        <v>2974703</v>
      </c>
      <c r="E4" s="5">
        <v>5046.4020847425791</v>
      </c>
    </row>
    <row r="5" spans="2:5" x14ac:dyDescent="0.25">
      <c r="B5" t="s">
        <v>61</v>
      </c>
      <c r="C5" s="5">
        <v>3933992604.0299993</v>
      </c>
      <c r="D5" s="55">
        <v>869265</v>
      </c>
      <c r="E5" s="5">
        <v>4525.6539766699443</v>
      </c>
    </row>
    <row r="6" spans="2:5" x14ac:dyDescent="0.25">
      <c r="B6" t="s">
        <v>78</v>
      </c>
      <c r="C6" s="5">
        <v>6948129229.6900005</v>
      </c>
      <c r="D6" s="55">
        <v>1555229</v>
      </c>
      <c r="E6" s="5">
        <v>4467.5923800867913</v>
      </c>
    </row>
    <row r="7" spans="2:5" x14ac:dyDescent="0.25">
      <c r="B7" t="s">
        <v>68</v>
      </c>
      <c r="C7" s="5">
        <v>13261961487.769999</v>
      </c>
      <c r="D7" s="55">
        <v>3441998</v>
      </c>
      <c r="E7" s="5">
        <v>3852.9834961467145</v>
      </c>
    </row>
    <row r="8" spans="2:5" x14ac:dyDescent="0.25">
      <c r="B8" t="s">
        <v>60</v>
      </c>
      <c r="C8" s="5">
        <v>2206166037.02</v>
      </c>
      <c r="D8" s="55">
        <v>576568</v>
      </c>
      <c r="E8" s="5">
        <v>3826.3761378016125</v>
      </c>
    </row>
    <row r="9" spans="2:5" x14ac:dyDescent="0.25">
      <c r="B9" t="s">
        <v>64</v>
      </c>
      <c r="C9" s="5">
        <v>2916449163.9200001</v>
      </c>
      <c r="D9" s="55">
        <v>829494</v>
      </c>
      <c r="E9" s="5">
        <v>3515.9376245277244</v>
      </c>
    </row>
    <row r="10" spans="2:5" x14ac:dyDescent="0.25">
      <c r="B10" t="s">
        <v>55</v>
      </c>
      <c r="C10" s="5">
        <v>9297912019.329998</v>
      </c>
      <c r="D10" s="55">
        <v>2748023</v>
      </c>
      <c r="E10" s="5">
        <v>3383.4913388024765</v>
      </c>
    </row>
    <row r="11" spans="2:5" x14ac:dyDescent="0.25">
      <c r="B11" t="s">
        <v>75</v>
      </c>
      <c r="C11" s="5">
        <v>32732144081.339996</v>
      </c>
      <c r="D11" s="55">
        <v>11329605</v>
      </c>
      <c r="E11" s="5">
        <v>2889.0807827227864</v>
      </c>
    </row>
    <row r="12" spans="2:5" x14ac:dyDescent="0.25">
      <c r="B12" t="s">
        <v>72</v>
      </c>
      <c r="C12" s="5">
        <v>45725408454.470009</v>
      </c>
      <c r="D12" s="55">
        <v>17159960</v>
      </c>
      <c r="E12" s="5">
        <v>2664.6570536568856</v>
      </c>
    </row>
    <row r="13" spans="2:5" x14ac:dyDescent="0.25">
      <c r="B13" t="s">
        <v>74</v>
      </c>
      <c r="C13" s="5">
        <v>4544812116.6100006</v>
      </c>
      <c r="D13" s="55">
        <v>1757589</v>
      </c>
      <c r="E13" s="5">
        <v>2585.8218938614209</v>
      </c>
    </row>
    <row r="14" spans="2:5" x14ac:dyDescent="0.25">
      <c r="B14" t="s">
        <v>73</v>
      </c>
      <c r="C14" s="5">
        <v>8648373782.5700016</v>
      </c>
      <c r="D14" s="55">
        <v>3479010</v>
      </c>
      <c r="E14" s="5">
        <v>2485.8720677922747</v>
      </c>
    </row>
    <row r="15" spans="2:5" x14ac:dyDescent="0.25">
      <c r="B15" t="s">
        <v>54</v>
      </c>
      <c r="C15" s="5">
        <v>17071347840.280006</v>
      </c>
      <c r="D15" s="55">
        <v>6921161</v>
      </c>
      <c r="E15" s="5">
        <v>2466.5439570442022</v>
      </c>
    </row>
    <row r="16" spans="2:5" x14ac:dyDescent="0.25">
      <c r="B16" t="s">
        <v>76</v>
      </c>
      <c r="C16" s="5">
        <v>5572965159.4900007</v>
      </c>
      <c r="D16" s="55">
        <v>2278308</v>
      </c>
      <c r="E16" s="5">
        <v>2446.0982270570971</v>
      </c>
    </row>
    <row r="17" spans="2:5" x14ac:dyDescent="0.25">
      <c r="B17" t="s">
        <v>67</v>
      </c>
      <c r="C17" s="5">
        <v>51192447468.610008</v>
      </c>
      <c r="D17" s="55">
        <v>21040662</v>
      </c>
      <c r="E17" s="5">
        <v>2433.0245630394143</v>
      </c>
    </row>
    <row r="18" spans="2:5" x14ac:dyDescent="0.25">
      <c r="B18" t="s">
        <v>71</v>
      </c>
      <c r="C18" s="5">
        <v>27132949310.890003</v>
      </c>
      <c r="D18" s="55">
        <v>11348937</v>
      </c>
      <c r="E18" s="5">
        <v>2390.7921341787342</v>
      </c>
    </row>
    <row r="19" spans="2:5" x14ac:dyDescent="0.25">
      <c r="B19" t="s">
        <v>58</v>
      </c>
      <c r="C19" s="5">
        <v>16369705870.000002</v>
      </c>
      <c r="D19" s="55">
        <v>7075494</v>
      </c>
      <c r="E19" s="5">
        <v>2313.5778038960957</v>
      </c>
    </row>
    <row r="20" spans="2:5" x14ac:dyDescent="0.25">
      <c r="B20" t="s">
        <v>57</v>
      </c>
      <c r="C20" s="5">
        <v>7434795318.04</v>
      </c>
      <c r="D20" s="55">
        <v>3264531</v>
      </c>
      <c r="E20" s="5">
        <v>2277.4466892916626</v>
      </c>
    </row>
    <row r="21" spans="2:5" x14ac:dyDescent="0.25">
      <c r="B21" t="s">
        <v>77</v>
      </c>
      <c r="C21" s="5">
        <v>95287814590.569992</v>
      </c>
      <c r="D21" s="55">
        <v>45538936</v>
      </c>
      <c r="E21" s="5">
        <v>2092.4471004454294</v>
      </c>
    </row>
    <row r="22" spans="2:5" x14ac:dyDescent="0.25">
      <c r="B22" t="s">
        <v>63</v>
      </c>
      <c r="C22" s="5">
        <v>8284082482.0100002</v>
      </c>
      <c r="D22" s="55">
        <v>4080611</v>
      </c>
      <c r="E22" s="5">
        <v>2030.1083543640891</v>
      </c>
    </row>
    <row r="23" spans="2:5" x14ac:dyDescent="0.25">
      <c r="B23" t="s">
        <v>65</v>
      </c>
      <c r="C23" s="5">
        <v>7988249973.5800018</v>
      </c>
      <c r="D23" s="55">
        <v>3972388</v>
      </c>
      <c r="E23" s="5">
        <v>2010.9440401038373</v>
      </c>
    </row>
    <row r="24" spans="2:5" x14ac:dyDescent="0.25">
      <c r="B24" t="s">
        <v>56</v>
      </c>
      <c r="C24" s="5">
        <v>17001506996.59</v>
      </c>
      <c r="D24" s="55">
        <v>9496294</v>
      </c>
      <c r="E24" s="5">
        <v>1790.330732872213</v>
      </c>
    </row>
    <row r="25" spans="2:5" x14ac:dyDescent="0.25">
      <c r="B25" t="s">
        <v>70</v>
      </c>
      <c r="C25" s="5">
        <v>6781411354.710001</v>
      </c>
      <c r="D25" s="55">
        <v>3996496</v>
      </c>
      <c r="E25" s="5">
        <v>1696.8392698779132</v>
      </c>
    </row>
    <row r="26" spans="2:5" x14ac:dyDescent="0.25">
      <c r="B26" t="s">
        <v>62</v>
      </c>
      <c r="C26" s="5">
        <v>5508839407.1700001</v>
      </c>
      <c r="D26" s="55">
        <v>3322820</v>
      </c>
      <c r="E26" s="5">
        <v>1657.8807781252069</v>
      </c>
    </row>
    <row r="27" spans="2:5" x14ac:dyDescent="0.25">
      <c r="B27" t="s">
        <v>52</v>
      </c>
      <c r="C27" s="5">
        <v>24259116897.690002</v>
      </c>
      <c r="D27" s="55">
        <v>14812617</v>
      </c>
      <c r="E27" s="5">
        <v>1637.7333524312417</v>
      </c>
    </row>
    <row r="28" spans="2:5" x14ac:dyDescent="0.25">
      <c r="B28" t="s">
        <v>69</v>
      </c>
      <c r="C28" s="5">
        <v>13434533980.85</v>
      </c>
      <c r="D28" s="55">
        <v>8513497</v>
      </c>
      <c r="E28" s="5">
        <v>1578.0276871948156</v>
      </c>
    </row>
    <row r="29" spans="2:5" x14ac:dyDescent="0.25">
      <c r="B29" t="s">
        <v>53</v>
      </c>
      <c r="C29" s="5">
        <v>12925309327.74</v>
      </c>
      <c r="D29" s="55">
        <v>9075649</v>
      </c>
      <c r="E29" s="5">
        <v>1424.1746598772165</v>
      </c>
    </row>
    <row r="30" spans="2:5" x14ac:dyDescent="0.25">
      <c r="B30" t="s">
        <v>66</v>
      </c>
      <c r="C30" s="5">
        <v>9490203856.1200008</v>
      </c>
      <c r="D30" s="55">
        <v>7035055</v>
      </c>
      <c r="E30" s="5">
        <v>1348.9878694793433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80AD-5A31-4F6A-AE01-68FDAC97BAFE}">
  <dimension ref="B1:D31"/>
  <sheetViews>
    <sheetView topLeftCell="A10" workbookViewId="0">
      <selection activeCell="E13" sqref="E13"/>
    </sheetView>
  </sheetViews>
  <sheetFormatPr defaultRowHeight="15" x14ac:dyDescent="0.25"/>
  <cols>
    <col min="2" max="2" width="9.140625" style="11"/>
    <col min="3" max="4" width="15" style="11" customWidth="1"/>
  </cols>
  <sheetData>
    <row r="1" spans="2:4" x14ac:dyDescent="0.25">
      <c r="B1" s="57" t="s">
        <v>170</v>
      </c>
    </row>
    <row r="3" spans="2:4" ht="45" x14ac:dyDescent="0.25">
      <c r="B3" s="11" t="s">
        <v>51</v>
      </c>
      <c r="C3" s="12" t="s">
        <v>167</v>
      </c>
      <c r="D3" s="12" t="s">
        <v>168</v>
      </c>
    </row>
    <row r="4" spans="2:4" x14ac:dyDescent="0.25">
      <c r="B4" s="11" t="s">
        <v>61</v>
      </c>
      <c r="C4" s="56">
        <v>0.65861072181218383</v>
      </c>
      <c r="D4" s="56">
        <v>0.56811447712607244</v>
      </c>
    </row>
    <row r="5" spans="2:4" x14ac:dyDescent="0.25">
      <c r="B5" s="11" t="s">
        <v>62</v>
      </c>
      <c r="C5" s="56">
        <v>0.58958672491816999</v>
      </c>
      <c r="D5" s="56">
        <v>0.54620816104368342</v>
      </c>
    </row>
    <row r="6" spans="2:4" x14ac:dyDescent="0.25">
      <c r="B6" s="11" t="s">
        <v>63</v>
      </c>
      <c r="C6" s="56">
        <v>0.54371560196106949</v>
      </c>
      <c r="D6" s="56">
        <v>0.5583989691684963</v>
      </c>
    </row>
    <row r="7" spans="2:4" x14ac:dyDescent="0.25">
      <c r="B7" s="11" t="s">
        <v>64</v>
      </c>
      <c r="C7" s="56">
        <v>0.56175039438969265</v>
      </c>
      <c r="D7" s="56">
        <v>0.49315849023616132</v>
      </c>
    </row>
    <row r="8" spans="2:4" x14ac:dyDescent="0.25">
      <c r="B8" s="11" t="s">
        <v>52</v>
      </c>
      <c r="C8" s="56">
        <v>0.59418407876391488</v>
      </c>
      <c r="D8" s="56">
        <v>0.56080713125370785</v>
      </c>
    </row>
    <row r="9" spans="2:4" x14ac:dyDescent="0.25">
      <c r="B9" s="11" t="s">
        <v>53</v>
      </c>
      <c r="C9" s="56">
        <v>0.5627773398210123</v>
      </c>
      <c r="D9" s="56">
        <v>0.51739779184047674</v>
      </c>
    </row>
    <row r="10" spans="2:4" x14ac:dyDescent="0.25">
      <c r="B10" s="11" t="s">
        <v>59</v>
      </c>
      <c r="C10" s="56">
        <v>0.50269478387772426</v>
      </c>
      <c r="D10" s="56">
        <v>0.45797488868118313</v>
      </c>
    </row>
    <row r="11" spans="2:4" x14ac:dyDescent="0.25">
      <c r="B11" s="11" t="s">
        <v>65</v>
      </c>
      <c r="C11" s="56">
        <v>0.52303946988297145</v>
      </c>
      <c r="D11" s="56">
        <v>0.5066994619230073</v>
      </c>
    </row>
    <row r="12" spans="2:4" x14ac:dyDescent="0.25">
      <c r="B12" s="11" t="s">
        <v>54</v>
      </c>
      <c r="C12" s="56">
        <v>0.65515317937867423</v>
      </c>
      <c r="D12" s="56">
        <v>0.5467395120333014</v>
      </c>
    </row>
    <row r="13" spans="2:4" x14ac:dyDescent="0.25">
      <c r="B13" s="11" t="s">
        <v>66</v>
      </c>
      <c r="C13" s="56">
        <v>0.60217002244181461</v>
      </c>
      <c r="D13" s="56">
        <v>0.5651131219647807</v>
      </c>
    </row>
    <row r="14" spans="2:4" x14ac:dyDescent="0.25">
      <c r="B14" s="11" t="s">
        <v>67</v>
      </c>
      <c r="C14" s="56">
        <v>0.78129890067525853</v>
      </c>
      <c r="D14" s="56">
        <v>0.75858107175587908</v>
      </c>
    </row>
    <row r="15" spans="2:4" x14ac:dyDescent="0.25">
      <c r="B15" s="11" t="s">
        <v>55</v>
      </c>
      <c r="C15" s="56">
        <v>0.6354639482966975</v>
      </c>
      <c r="D15" s="56">
        <v>0.53751096369360229</v>
      </c>
    </row>
    <row r="16" spans="2:4" x14ac:dyDescent="0.25">
      <c r="B16" s="11" t="s">
        <v>68</v>
      </c>
      <c r="C16" s="56">
        <v>0.71123987515624087</v>
      </c>
      <c r="D16" s="56">
        <v>0.67483326088103213</v>
      </c>
    </row>
    <row r="17" spans="2:4" x14ac:dyDescent="0.25">
      <c r="B17" s="11" t="s">
        <v>69</v>
      </c>
      <c r="C17" s="56">
        <v>0.5717651604979439</v>
      </c>
      <c r="D17" s="56">
        <v>0.56273376480119397</v>
      </c>
    </row>
    <row r="18" spans="2:4" x14ac:dyDescent="0.25">
      <c r="B18" s="11" t="s">
        <v>70</v>
      </c>
      <c r="C18" s="56">
        <v>0.62783389944142121</v>
      </c>
      <c r="D18" s="56">
        <v>0.60246950110052755</v>
      </c>
    </row>
    <row r="19" spans="2:4" x14ac:dyDescent="0.25">
      <c r="B19" s="11" t="s">
        <v>56</v>
      </c>
      <c r="C19" s="56">
        <v>0.58446130067508739</v>
      </c>
      <c r="D19" s="56">
        <v>0.56867571781130766</v>
      </c>
    </row>
    <row r="20" spans="2:4" x14ac:dyDescent="0.25">
      <c r="B20" s="11" t="s">
        <v>57</v>
      </c>
      <c r="C20" s="56">
        <v>0.6518824929559639</v>
      </c>
      <c r="D20" s="56">
        <v>0.56790630180424007</v>
      </c>
    </row>
    <row r="21" spans="2:4" x14ac:dyDescent="0.25">
      <c r="B21" s="11" t="s">
        <v>71</v>
      </c>
      <c r="C21" s="56">
        <v>0.59318446760172283</v>
      </c>
      <c r="D21" s="56">
        <v>0.53045930372716821</v>
      </c>
    </row>
    <row r="22" spans="2:4" x14ac:dyDescent="0.25">
      <c r="B22" s="11" t="s">
        <v>72</v>
      </c>
      <c r="C22" s="56">
        <v>0.62694682817515679</v>
      </c>
      <c r="D22" s="56">
        <v>0.46035179089425948</v>
      </c>
    </row>
    <row r="23" spans="2:4" x14ac:dyDescent="0.25">
      <c r="B23" s="11" t="s">
        <v>73</v>
      </c>
      <c r="C23" s="56">
        <v>0.66435032911000214</v>
      </c>
      <c r="D23" s="56">
        <v>0.57569679006049168</v>
      </c>
    </row>
    <row r="24" spans="2:4" x14ac:dyDescent="0.25">
      <c r="B24" s="11" t="s">
        <v>74</v>
      </c>
      <c r="C24" s="56">
        <v>0.53441980276109002</v>
      </c>
      <c r="D24" s="56">
        <v>0.51227323458693297</v>
      </c>
    </row>
    <row r="25" spans="2:4" x14ac:dyDescent="0.25">
      <c r="B25" s="11" t="s">
        <v>60</v>
      </c>
      <c r="C25" s="56">
        <v>0.57924598329249222</v>
      </c>
      <c r="D25" s="56">
        <v>0.55623049992342311</v>
      </c>
    </row>
    <row r="26" spans="2:4" x14ac:dyDescent="0.25">
      <c r="B26" s="11" t="s">
        <v>75</v>
      </c>
      <c r="C26" s="56">
        <v>0.6687320942811037</v>
      </c>
      <c r="D26" s="56">
        <v>0.54437852822774224</v>
      </c>
    </row>
    <row r="27" spans="2:4" x14ac:dyDescent="0.25">
      <c r="B27" s="11" t="s">
        <v>58</v>
      </c>
      <c r="C27" s="56">
        <v>0.59250305700022299</v>
      </c>
      <c r="D27" s="56">
        <v>0.58421972331410832</v>
      </c>
    </row>
    <row r="28" spans="2:4" x14ac:dyDescent="0.25">
      <c r="B28" s="11" t="s">
        <v>76</v>
      </c>
      <c r="C28" s="56">
        <v>0.59065694929420454</v>
      </c>
      <c r="D28" s="56">
        <v>0.57359203159840622</v>
      </c>
    </row>
    <row r="29" spans="2:4" x14ac:dyDescent="0.25">
      <c r="B29" s="11" t="s">
        <v>77</v>
      </c>
      <c r="C29" s="56">
        <v>0.54219229450463136</v>
      </c>
      <c r="D29" s="56">
        <v>0.51298314240509857</v>
      </c>
    </row>
    <row r="30" spans="2:4" x14ac:dyDescent="0.25">
      <c r="B30" s="11" t="s">
        <v>78</v>
      </c>
      <c r="C30" s="56">
        <v>0.79220022695166559</v>
      </c>
      <c r="D30" s="56">
        <v>0.68141382865908517</v>
      </c>
    </row>
    <row r="31" spans="2:4" x14ac:dyDescent="0.25">
      <c r="B31" s="11" t="s">
        <v>169</v>
      </c>
      <c r="C31" s="56">
        <v>0.59318446760172283</v>
      </c>
      <c r="D31" s="56">
        <v>0.5583989691684963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Tabela 11</vt:lpstr>
      <vt:lpstr>Tabela 12</vt:lpstr>
      <vt:lpstr>Tabela 13</vt:lpstr>
      <vt:lpstr>Tabela 14</vt:lpstr>
      <vt:lpstr>Tabela 15</vt:lpstr>
      <vt:lpstr>Tabela 16</vt:lpstr>
      <vt:lpstr>Tabela 17</vt:lpstr>
      <vt:lpstr>Tabela 18</vt:lpstr>
      <vt:lpstr>Tabela 19</vt:lpstr>
      <vt:lpstr>Tabela 20</vt:lpstr>
      <vt:lpstr>Tabela 21</vt:lpstr>
      <vt:lpstr>Tabela 22</vt:lpstr>
      <vt:lpstr>Tabela 23</vt:lpstr>
      <vt:lpstr>Tabela 24</vt:lpstr>
      <vt:lpstr>Tabela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Dantas Bhering Dominoni</dc:creator>
  <cp:lastModifiedBy>Thiago Dantas Bhering Dominoni</cp:lastModifiedBy>
  <dcterms:created xsi:type="dcterms:W3CDTF">2019-08-13T19:31:11Z</dcterms:created>
  <dcterms:modified xsi:type="dcterms:W3CDTF">2019-08-15T14:55:01Z</dcterms:modified>
</cp:coreProperties>
</file>