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wuwildcat-my.sharepoint.com/personal/ortizlo_cwu_edu/Documents/BIO 213 Lab/"/>
    </mc:Choice>
  </mc:AlternateContent>
  <xr:revisionPtr revIDLastSave="0" documentId="8_{DE0E39E9-2221-4266-9EBD-967381881BAE}" xr6:coauthVersionLast="47" xr6:coauthVersionMax="47" xr10:uidLastSave="{00000000-0000-0000-0000-000000000000}"/>
  <bookViews>
    <workbookView xWindow="9735" yWindow="4155" windowWidth="21600" windowHeight="11385" tabRatio="458" firstSheet="1" activeTab="1" xr2:uid="{00000000-000D-0000-FFFF-FFFF00000000}"/>
  </bookViews>
  <sheets>
    <sheet name="tree plots raw data (2)" sheetId="3" r:id="rId1"/>
    <sheet name="tree plots converted data" sheetId="2" r:id="rId2"/>
  </sheets>
  <definedNames>
    <definedName name="_xlnm._FilterDatabase" localSheetId="1" hidden="1">'tree plots converted data'!$A$1:$H$76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J2" i="2"/>
  <c r="I2" i="2"/>
  <c r="H2" i="2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</calcChain>
</file>

<file path=xl/sharedStrings.xml><?xml version="1.0" encoding="utf-8"?>
<sst xmlns="http://schemas.openxmlformats.org/spreadsheetml/2006/main" count="316" uniqueCount="93">
  <si>
    <t>Index</t>
  </si>
  <si>
    <t>Plot Number</t>
  </si>
  <si>
    <t>Tree Species</t>
  </si>
  <si>
    <t>Circumference in Inches</t>
  </si>
  <si>
    <t>1</t>
  </si>
  <si>
    <t>red elm</t>
  </si>
  <si>
    <t>2</t>
  </si>
  <si>
    <t>3</t>
  </si>
  <si>
    <t>white elm</t>
  </si>
  <si>
    <t>4</t>
  </si>
  <si>
    <t>5</t>
  </si>
  <si>
    <t>6</t>
  </si>
  <si>
    <t>pecan</t>
  </si>
  <si>
    <t>7</t>
  </si>
  <si>
    <t>8</t>
  </si>
  <si>
    <t>9</t>
  </si>
  <si>
    <t>10</t>
  </si>
  <si>
    <t>11</t>
  </si>
  <si>
    <t>12</t>
  </si>
  <si>
    <t>hackberry</t>
  </si>
  <si>
    <t>13</t>
  </si>
  <si>
    <t>ash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</si>
  <si>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</si>
  <si>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</si>
  <si>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</si>
  <si>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</si>
  <si>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</si>
  <si>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</si>
  <si>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</si>
  <si>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</si>
  <si>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</si>
  <si>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</si>
  <si>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</si>
  <si>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</si>
  <si>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</si>
  <si>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</si>
  <si>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</si>
  <si>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</si>
  <si>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</si>
  <si>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</si>
  <si>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</si>
  <si>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</si>
  <si>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</si>
  <si>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</si>
  <si>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</si>
  <si>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</si>
  <si>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</si>
  <si>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</si>
  <si>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</si>
  <si>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</si>
  <si>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</si>
  <si>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</si>
  <si>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red cedar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</si>
  <si>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</si>
  <si>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</si>
  <si>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</si>
  <si>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</si>
  <si>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</si>
  <si>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</si>
  <si>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</si>
  <si>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</si>
  <si>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</si>
  <si>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</si>
  <si>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</si>
  <si>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</si>
  <si>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</si>
  <si>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</si>
  <si>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</si>
  <si>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</si>
  <si>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</si>
  <si>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</si>
  <si>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</si>
  <si>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</si>
  <si>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</si>
  <si>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</si>
  <si>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</si>
  <si>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</si>
  <si>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</si>
  <si>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</si>
  <si>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</si>
  <si>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</si>
  <si>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</si>
  <si>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</si>
  <si>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</si>
  <si>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</si>
  <si>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DBH</t>
  </si>
  <si>
    <t>DBH in centimeters</t>
  </si>
  <si>
    <t>Basal Area (cm2)</t>
  </si>
  <si>
    <t>Sum of basal area (cm2)</t>
  </si>
  <si>
    <t>Average of basal area (cm2)</t>
  </si>
  <si>
    <t>Standard deviation of basal area (cm2)</t>
  </si>
  <si>
    <t>Average of basal area for pecan treas (cm2)</t>
  </si>
  <si>
    <t>Standard deviation of basal area in pecan trees (cm2)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</si>
</sst>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Lucida Sans"/>
      <family val="2"/>
    </font>
    <font>
      <sz val="10"/>
      <color indexed="20"/>
      <name val="Lucida Sans"/>
      <family val="2"/>
    </font>
    <font>
      <sz val="10"/>
      <color indexed="16"/>
      <name val="Lucida Sans"/>
      <family val="2"/>
    </font>
    <font>
      <sz val="10"/>
      <color indexed="18"/>
      <name val="Lucida Sans"/>
      <family val="2"/>
    </font>
    <font>
      <b/>
      <u/>
      <sz val="10"/>
      <name val="Arial"/>
      <family val="2"/>
    </font>
    <font>
      <sz val="12"/>
      <color rgb="FF2D3B45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ormal" xfId="0" builtinId="0"/>
    <cellStyle name="Untitled1" xfId="7" xr:uid="{00000000-0005-0000-0000-000007000000}"/>
    <cellStyle name="Untitled2" xfId="8" xr:uid="{00000000-0005-0000-0000-000008000000}"/>
    <cellStyle name="Untitled3" xfId="9" xr:uid="{00000000-0005-0000-0000-00000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981E-399C-4A62-AEEC-0A609D706716}">
  <dimension ref="A1:D76"/>
  <sheetViews>
    <sheetView zoomScale="89" workbookViewId="0">
      <selection activeCell="K21" sqref="K21"/>
    </sheetView>
  </sheetViews>
  <sheetFormatPr defaultColWidth="11.42578125" defaultRowHeight="12.75" x14ac:dyDescent="0.2"/>
  <cols>
    <col min="1" max="1" width="6.140625" style="1" customWidth="1"/>
    <col min="2" max="2" width="12.140625" style="1" customWidth="1"/>
    <col min="3" max="3" width="12.42578125" style="1" customWidth="1"/>
    <col min="4" max="4" width="22.140625" style="1" customWidth="1"/>
    <col min="5" max="5" width="10.7109375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1">
        <v>1</v>
      </c>
      <c r="C2" s="1" t="s">
        <v>5</v>
      </c>
      <c r="D2" s="4">
        <v>5.0710747557945499</v>
      </c>
    </row>
    <row r="3" spans="1:4" x14ac:dyDescent="0.2">
      <c r="A3" s="3" t="s">
        <v>6</v>
      </c>
      <c r="B3" s="1">
        <v>1</v>
      </c>
      <c r="C3" s="1" t="s">
        <v>5</v>
      </c>
      <c r="D3" s="4">
        <v>9.8947800113064304</v>
      </c>
    </row>
    <row r="4" spans="1:4" x14ac:dyDescent="0.2">
      <c r="A4" s="3" t="s">
        <v>7</v>
      </c>
      <c r="B4" s="1">
        <v>1</v>
      </c>
      <c r="C4" s="1" t="s">
        <v>8</v>
      </c>
      <c r="D4" s="4">
        <v>12.492159764274399</v>
      </c>
    </row>
    <row r="5" spans="1:4" x14ac:dyDescent="0.2">
      <c r="A5" s="3" t="s">
        <v>9</v>
      </c>
      <c r="B5" s="1">
        <v>1</v>
      </c>
      <c r="C5" s="1" t="s">
        <v>8</v>
      </c>
      <c r="D5" s="4">
        <v>14.594800516676999</v>
      </c>
    </row>
    <row r="6" spans="1:4" x14ac:dyDescent="0.2">
      <c r="A6" s="3" t="s">
        <v>10</v>
      </c>
      <c r="B6" s="1">
        <v>1</v>
      </c>
      <c r="C6" s="1" t="s">
        <v>8</v>
      </c>
      <c r="D6" s="4">
        <v>22.5106245257221</v>
      </c>
    </row>
    <row r="7" spans="1:4" x14ac:dyDescent="0.2">
      <c r="A7" s="3" t="s">
        <v>11</v>
      </c>
      <c r="B7" s="1">
        <v>1</v>
      </c>
      <c r="C7" s="1" t="s">
        <v>12</v>
      </c>
      <c r="D7" s="4">
        <v>35.002784289996498</v>
      </c>
    </row>
    <row r="8" spans="1:4" x14ac:dyDescent="0.2">
      <c r="A8" s="3" t="s">
        <v>13</v>
      </c>
      <c r="B8" s="1">
        <v>1</v>
      </c>
      <c r="C8" s="1" t="s">
        <v>12</v>
      </c>
      <c r="D8" s="4">
        <v>36.115947041268498</v>
      </c>
    </row>
    <row r="9" spans="1:4" x14ac:dyDescent="0.2">
      <c r="A9" s="3" t="s">
        <v>14</v>
      </c>
      <c r="B9" s="1">
        <v>1</v>
      </c>
      <c r="C9" s="1" t="s">
        <v>12</v>
      </c>
      <c r="D9" s="4">
        <v>38.713326794236401</v>
      </c>
    </row>
    <row r="10" spans="1:4" x14ac:dyDescent="0.2">
      <c r="A10" s="3" t="s">
        <v>15</v>
      </c>
      <c r="B10" s="1">
        <v>1</v>
      </c>
      <c r="C10" s="1" t="s">
        <v>12</v>
      </c>
      <c r="D10" s="4">
        <v>39.331750544943098</v>
      </c>
    </row>
    <row r="11" spans="1:4" x14ac:dyDescent="0.2">
      <c r="A11" s="3" t="s">
        <v>16</v>
      </c>
      <c r="B11" s="1">
        <v>2</v>
      </c>
      <c r="C11" s="1" t="s">
        <v>5</v>
      </c>
      <c r="D11" s="4">
        <v>15.4605937676663</v>
      </c>
    </row>
    <row r="12" spans="1:4" x14ac:dyDescent="0.2">
      <c r="A12" s="3" t="s">
        <v>17</v>
      </c>
      <c r="B12" s="1">
        <v>2</v>
      </c>
      <c r="C12" s="1" t="s">
        <v>8</v>
      </c>
      <c r="D12" s="4">
        <v>16.944810769362299</v>
      </c>
    </row>
    <row r="13" spans="1:4" x14ac:dyDescent="0.2">
      <c r="A13" s="3" t="s">
        <v>18</v>
      </c>
      <c r="B13" s="1">
        <v>2</v>
      </c>
      <c r="C13" s="1" t="s">
        <v>19</v>
      </c>
      <c r="D13" s="4">
        <v>19.2948210220475</v>
      </c>
    </row>
    <row r="14" spans="1:4" x14ac:dyDescent="0.2">
      <c r="A14" s="3" t="s">
        <v>20</v>
      </c>
      <c r="B14" s="1">
        <v>2</v>
      </c>
      <c r="C14" s="1" t="s">
        <v>21</v>
      </c>
      <c r="D14" s="4">
        <v>21.521146524591501</v>
      </c>
    </row>
    <row r="15" spans="1:4" x14ac:dyDescent="0.2">
      <c r="A15" s="3" t="s">
        <v>22</v>
      </c>
      <c r="B15" s="1">
        <v>2</v>
      </c>
      <c r="C15" s="1" t="s">
        <v>12</v>
      </c>
      <c r="D15" s="4">
        <v>57.018669815153302</v>
      </c>
    </row>
    <row r="16" spans="1:4" x14ac:dyDescent="0.2">
      <c r="A16" s="3" t="s">
        <v>23</v>
      </c>
      <c r="B16" s="1">
        <v>2</v>
      </c>
      <c r="C16" s="1" t="s">
        <v>12</v>
      </c>
      <c r="D16" s="4">
        <v>63.450276822502502</v>
      </c>
    </row>
    <row r="17" spans="1:4" x14ac:dyDescent="0.2">
      <c r="A17" s="3" t="s">
        <v>24</v>
      </c>
      <c r="B17" s="1">
        <v>2</v>
      </c>
      <c r="C17" s="1" t="s">
        <v>12</v>
      </c>
      <c r="D17" s="4">
        <v>103.524135868294</v>
      </c>
    </row>
    <row r="18" spans="1:4" x14ac:dyDescent="0.2">
      <c r="A18" s="3" t="s">
        <v>25</v>
      </c>
      <c r="B18" s="1">
        <v>3</v>
      </c>
      <c r="C18" s="1" t="s">
        <v>8</v>
      </c>
      <c r="D18" s="4">
        <v>5.5658137563598702</v>
      </c>
    </row>
    <row r="19" spans="1:4" x14ac:dyDescent="0.2">
      <c r="A19" s="3" t="s">
        <v>26</v>
      </c>
      <c r="B19" s="1">
        <v>3</v>
      </c>
      <c r="C19" s="1" t="s">
        <v>8</v>
      </c>
      <c r="D19" s="4">
        <v>8.7816172600344604</v>
      </c>
    </row>
    <row r="20" spans="1:4" x14ac:dyDescent="0.2">
      <c r="A20" s="3" t="s">
        <v>27</v>
      </c>
      <c r="B20" s="1">
        <v>3</v>
      </c>
      <c r="C20" s="1" t="s">
        <v>5</v>
      </c>
      <c r="D20" s="4">
        <v>10.018464761447801</v>
      </c>
    </row>
    <row r="21" spans="1:4" x14ac:dyDescent="0.2">
      <c r="A21" s="3" t="s">
        <v>28</v>
      </c>
      <c r="B21" s="1">
        <v>3</v>
      </c>
      <c r="C21" s="1" t="s">
        <v>5</v>
      </c>
      <c r="D21" s="4">
        <v>11.2553122628611</v>
      </c>
    </row>
    <row r="22" spans="1:4" x14ac:dyDescent="0.2">
      <c r="A22" s="3" t="s">
        <v>29</v>
      </c>
      <c r="B22" s="1">
        <v>3</v>
      </c>
      <c r="C22" s="1" t="s">
        <v>5</v>
      </c>
      <c r="D22" s="4">
        <v>11.997420763709099</v>
      </c>
    </row>
    <row r="23" spans="1:4" x14ac:dyDescent="0.2">
      <c r="A23" s="3" t="s">
        <v>30</v>
      </c>
      <c r="B23" s="1">
        <v>3</v>
      </c>
      <c r="C23" s="1" t="s">
        <v>8</v>
      </c>
      <c r="D23" s="4">
        <v>18.923766771623601</v>
      </c>
    </row>
    <row r="24" spans="1:4" x14ac:dyDescent="0.2">
      <c r="A24" s="3" t="s">
        <v>31</v>
      </c>
      <c r="B24" s="1">
        <v>3</v>
      </c>
      <c r="C24" s="1" t="s">
        <v>8</v>
      </c>
      <c r="D24" s="4">
        <v>19.1711362719062</v>
      </c>
    </row>
    <row r="25" spans="1:4" x14ac:dyDescent="0.2">
      <c r="A25" s="3" t="s">
        <v>32</v>
      </c>
      <c r="B25" s="1">
        <v>3</v>
      </c>
      <c r="C25" s="1" t="s">
        <v>8</v>
      </c>
      <c r="D25" s="4">
        <v>23.871156777276799</v>
      </c>
    </row>
    <row r="26" spans="1:4" x14ac:dyDescent="0.2">
      <c r="A26" s="3" t="s">
        <v>33</v>
      </c>
      <c r="B26" s="1">
        <v>3</v>
      </c>
      <c r="C26" s="1" t="s">
        <v>8</v>
      </c>
      <c r="D26" s="4">
        <v>28.571177282647302</v>
      </c>
    </row>
    <row r="27" spans="1:4" x14ac:dyDescent="0.2">
      <c r="A27" s="3" t="s">
        <v>34</v>
      </c>
      <c r="B27" s="1">
        <v>3</v>
      </c>
      <c r="C27" s="1" t="s">
        <v>12</v>
      </c>
      <c r="D27" s="4">
        <v>34.136991039007199</v>
      </c>
    </row>
    <row r="28" spans="1:4" x14ac:dyDescent="0.2">
      <c r="A28" s="3" t="s">
        <v>35</v>
      </c>
      <c r="B28" s="1">
        <v>3</v>
      </c>
      <c r="C28" s="1" t="s">
        <v>12</v>
      </c>
      <c r="D28" s="4">
        <v>67.531873577166394</v>
      </c>
    </row>
    <row r="29" spans="1:4" x14ac:dyDescent="0.2">
      <c r="A29" s="3" t="s">
        <v>36</v>
      </c>
      <c r="B29" s="1">
        <v>4</v>
      </c>
      <c r="C29" s="1" t="s">
        <v>8</v>
      </c>
      <c r="D29" s="4">
        <v>3.8342272543812399</v>
      </c>
    </row>
    <row r="30" spans="1:4" x14ac:dyDescent="0.2">
      <c r="A30" s="3" t="s">
        <v>37</v>
      </c>
      <c r="B30" s="1">
        <v>4</v>
      </c>
      <c r="C30" s="1" t="s">
        <v>8</v>
      </c>
      <c r="D30" s="4">
        <v>10.760573262295701</v>
      </c>
    </row>
    <row r="31" spans="1:4" x14ac:dyDescent="0.2">
      <c r="A31" s="3" t="s">
        <v>38</v>
      </c>
      <c r="B31" s="1">
        <v>4</v>
      </c>
      <c r="C31" s="1" t="s">
        <v>8</v>
      </c>
      <c r="D31" s="4">
        <v>15.336909017525</v>
      </c>
    </row>
    <row r="32" spans="1:4" x14ac:dyDescent="0.2">
      <c r="A32" s="3" t="s">
        <v>39</v>
      </c>
      <c r="B32" s="1">
        <v>4</v>
      </c>
      <c r="C32" s="1" t="s">
        <v>19</v>
      </c>
      <c r="D32" s="4">
        <v>23.871156777276799</v>
      </c>
    </row>
    <row r="33" spans="1:4" x14ac:dyDescent="0.2">
      <c r="A33" s="3" t="s">
        <v>40</v>
      </c>
      <c r="B33" s="1">
        <v>4</v>
      </c>
      <c r="C33" s="1" t="s">
        <v>12</v>
      </c>
      <c r="D33" s="4">
        <v>56.400246064446698</v>
      </c>
    </row>
    <row r="34" spans="1:4" x14ac:dyDescent="0.2">
      <c r="A34" s="3" t="s">
        <v>41</v>
      </c>
      <c r="B34" s="1">
        <v>5</v>
      </c>
      <c r="C34" s="1" t="s">
        <v>19</v>
      </c>
      <c r="D34" s="4">
        <v>0.24736950028266103</v>
      </c>
    </row>
    <row r="35" spans="1:4" x14ac:dyDescent="0.2">
      <c r="A35" s="3" t="s">
        <v>42</v>
      </c>
      <c r="B35" s="1">
        <v>5</v>
      </c>
      <c r="C35" s="1" t="s">
        <v>19</v>
      </c>
      <c r="D35" s="4">
        <v>4.7000205053705599</v>
      </c>
    </row>
    <row r="36" spans="1:4" x14ac:dyDescent="0.2">
      <c r="A36" s="3" t="s">
        <v>43</v>
      </c>
      <c r="B36" s="1">
        <v>5</v>
      </c>
      <c r="C36" s="1" t="s">
        <v>8</v>
      </c>
      <c r="D36" s="4">
        <v>13.110583514981</v>
      </c>
    </row>
    <row r="37" spans="1:4" x14ac:dyDescent="0.2">
      <c r="A37" s="3" t="s">
        <v>44</v>
      </c>
      <c r="B37" s="1">
        <v>5</v>
      </c>
      <c r="C37" s="1" t="s">
        <v>19</v>
      </c>
      <c r="D37" s="4">
        <v>15.2132242673836</v>
      </c>
    </row>
    <row r="38" spans="1:4" x14ac:dyDescent="0.2">
      <c r="A38" s="3" t="s">
        <v>45</v>
      </c>
      <c r="B38" s="1">
        <v>5</v>
      </c>
      <c r="C38" s="1" t="s">
        <v>12</v>
      </c>
      <c r="D38" s="4">
        <v>28.571177282647302</v>
      </c>
    </row>
    <row r="39" spans="1:4" x14ac:dyDescent="0.2">
      <c r="A39" s="3" t="s">
        <v>46</v>
      </c>
      <c r="B39" s="1">
        <v>5</v>
      </c>
      <c r="C39" s="1" t="s">
        <v>19</v>
      </c>
      <c r="D39" s="4">
        <v>36.115947041268498</v>
      </c>
    </row>
    <row r="40" spans="1:4" x14ac:dyDescent="0.2">
      <c r="A40" s="3" t="s">
        <v>47</v>
      </c>
      <c r="B40" s="1">
        <v>5</v>
      </c>
      <c r="C40" s="1" t="s">
        <v>12</v>
      </c>
      <c r="D40" s="4">
        <v>43.289662549465703</v>
      </c>
    </row>
    <row r="41" spans="1:4" x14ac:dyDescent="0.2">
      <c r="A41" s="3" t="s">
        <v>48</v>
      </c>
      <c r="B41" s="1">
        <v>5</v>
      </c>
      <c r="C41" s="1" t="s">
        <v>12</v>
      </c>
      <c r="D41" s="4">
        <v>52.4423340599241</v>
      </c>
    </row>
    <row r="42" spans="1:4" x14ac:dyDescent="0.2">
      <c r="A42" s="3" t="s">
        <v>49</v>
      </c>
      <c r="B42" s="1">
        <v>5</v>
      </c>
      <c r="C42" s="1" t="s">
        <v>12</v>
      </c>
      <c r="D42" s="4">
        <v>57.266039315435997</v>
      </c>
    </row>
    <row r="43" spans="1:4" x14ac:dyDescent="0.2">
      <c r="A43" s="3" t="s">
        <v>50</v>
      </c>
      <c r="B43" s="1">
        <v>5</v>
      </c>
      <c r="C43" s="1" t="s">
        <v>12</v>
      </c>
      <c r="D43" s="4">
        <v>66.2950260757531</v>
      </c>
    </row>
    <row r="44" spans="1:4" x14ac:dyDescent="0.2">
      <c r="A44" s="3" t="s">
        <v>51</v>
      </c>
      <c r="B44" s="1">
        <v>6</v>
      </c>
      <c r="C44" s="1" t="s">
        <v>52</v>
      </c>
      <c r="D44" s="4">
        <v>5.8131832566425299</v>
      </c>
    </row>
    <row r="45" spans="1:4" x14ac:dyDescent="0.2">
      <c r="A45" s="3" t="s">
        <v>53</v>
      </c>
      <c r="B45" s="1">
        <v>6</v>
      </c>
      <c r="C45" s="1" t="s">
        <v>19</v>
      </c>
      <c r="D45" s="4">
        <v>13.7290072656877</v>
      </c>
    </row>
    <row r="46" spans="1:4" x14ac:dyDescent="0.2">
      <c r="A46" s="3" t="s">
        <v>54</v>
      </c>
      <c r="B46" s="1">
        <v>6</v>
      </c>
      <c r="C46" s="1" t="s">
        <v>19</v>
      </c>
      <c r="D46" s="4">
        <v>15.4605937676663</v>
      </c>
    </row>
    <row r="47" spans="1:4" x14ac:dyDescent="0.2">
      <c r="A47" s="3" t="s">
        <v>55</v>
      </c>
      <c r="B47" s="1">
        <v>6</v>
      </c>
      <c r="C47" s="1" t="s">
        <v>21</v>
      </c>
      <c r="D47" s="4">
        <v>22.3869397755808</v>
      </c>
    </row>
    <row r="48" spans="1:4" x14ac:dyDescent="0.2">
      <c r="A48" s="3" t="s">
        <v>56</v>
      </c>
      <c r="B48" s="1">
        <v>6</v>
      </c>
      <c r="C48" s="1" t="s">
        <v>12</v>
      </c>
      <c r="D48" s="4">
        <v>50.463378057662801</v>
      </c>
    </row>
    <row r="49" spans="1:4" x14ac:dyDescent="0.2">
      <c r="A49" s="3" t="s">
        <v>57</v>
      </c>
      <c r="B49" s="1">
        <v>7</v>
      </c>
      <c r="C49" s="1" t="s">
        <v>19</v>
      </c>
      <c r="D49" s="4">
        <v>2.7210645031092699</v>
      </c>
    </row>
    <row r="50" spans="1:4" x14ac:dyDescent="0.2">
      <c r="A50" s="3" t="s">
        <v>58</v>
      </c>
      <c r="B50" s="1">
        <v>7</v>
      </c>
      <c r="C50" s="1" t="s">
        <v>52</v>
      </c>
      <c r="D50" s="4">
        <v>6.5552917574905099</v>
      </c>
    </row>
    <row r="51" spans="1:4" x14ac:dyDescent="0.2">
      <c r="A51" s="3" t="s">
        <v>59</v>
      </c>
      <c r="B51" s="1">
        <v>7</v>
      </c>
      <c r="C51" s="1" t="s">
        <v>52</v>
      </c>
      <c r="D51" s="4">
        <v>7.4210850084798299</v>
      </c>
    </row>
    <row r="52" spans="1:4" x14ac:dyDescent="0.2">
      <c r="A52" s="3" t="s">
        <v>60</v>
      </c>
      <c r="B52" s="1">
        <v>7</v>
      </c>
      <c r="C52" s="1" t="s">
        <v>5</v>
      </c>
      <c r="D52" s="4">
        <v>8.4105630096104704</v>
      </c>
    </row>
    <row r="53" spans="1:4" x14ac:dyDescent="0.2">
      <c r="A53" s="3" t="s">
        <v>61</v>
      </c>
      <c r="B53" s="1">
        <v>7</v>
      </c>
      <c r="C53" s="1" t="s">
        <v>5</v>
      </c>
      <c r="D53" s="4">
        <v>11.1316275127197</v>
      </c>
    </row>
    <row r="54" spans="1:4" x14ac:dyDescent="0.2">
      <c r="A54" s="3" t="s">
        <v>62</v>
      </c>
      <c r="B54" s="1">
        <v>7</v>
      </c>
      <c r="C54" s="1" t="s">
        <v>19</v>
      </c>
      <c r="D54" s="4">
        <v>11.626366513285101</v>
      </c>
    </row>
    <row r="55" spans="1:4" x14ac:dyDescent="0.2">
      <c r="A55" s="3" t="s">
        <v>63</v>
      </c>
      <c r="B55" s="1">
        <v>7</v>
      </c>
      <c r="C55" s="1" t="s">
        <v>8</v>
      </c>
      <c r="D55" s="4">
        <v>13.110583514981</v>
      </c>
    </row>
    <row r="56" spans="1:4" x14ac:dyDescent="0.2">
      <c r="A56" s="3" t="s">
        <v>64</v>
      </c>
      <c r="B56" s="1">
        <v>7</v>
      </c>
      <c r="C56" s="1" t="s">
        <v>5</v>
      </c>
      <c r="D56" s="4">
        <v>13.605322515546399</v>
      </c>
    </row>
    <row r="57" spans="1:4" x14ac:dyDescent="0.2">
      <c r="A57" s="3" t="s">
        <v>65</v>
      </c>
      <c r="B57" s="1">
        <v>7</v>
      </c>
      <c r="C57" s="1" t="s">
        <v>19</v>
      </c>
      <c r="D57" s="4">
        <v>18.1816582707756</v>
      </c>
    </row>
    <row r="58" spans="1:4" x14ac:dyDescent="0.2">
      <c r="A58" s="3" t="s">
        <v>66</v>
      </c>
      <c r="B58" s="1">
        <v>7</v>
      </c>
      <c r="C58" s="1" t="s">
        <v>8</v>
      </c>
      <c r="D58" s="4">
        <v>19.7895600226129</v>
      </c>
    </row>
    <row r="59" spans="1:4" x14ac:dyDescent="0.2">
      <c r="A59" s="3" t="s">
        <v>67</v>
      </c>
      <c r="B59" s="1">
        <v>7</v>
      </c>
      <c r="C59" s="1" t="s">
        <v>8</v>
      </c>
      <c r="D59" s="4">
        <v>20.160614273036899</v>
      </c>
    </row>
    <row r="60" spans="1:4" x14ac:dyDescent="0.2">
      <c r="A60" s="3" t="s">
        <v>68</v>
      </c>
      <c r="B60" s="1">
        <v>7</v>
      </c>
      <c r="C60" s="1" t="s">
        <v>19</v>
      </c>
      <c r="D60" s="4">
        <v>27.581699281516698</v>
      </c>
    </row>
    <row r="61" spans="1:4" x14ac:dyDescent="0.2">
      <c r="A61" s="3" t="s">
        <v>69</v>
      </c>
      <c r="B61" s="1">
        <v>7</v>
      </c>
      <c r="C61" s="1" t="s">
        <v>12</v>
      </c>
      <c r="D61" s="4">
        <v>56.276561314305397</v>
      </c>
    </row>
    <row r="62" spans="1:4" x14ac:dyDescent="0.2">
      <c r="A62" s="3" t="s">
        <v>70</v>
      </c>
      <c r="B62" s="1">
        <v>8</v>
      </c>
      <c r="C62" s="1" t="s">
        <v>8</v>
      </c>
      <c r="D62" s="4">
        <v>2.2263255025439501</v>
      </c>
    </row>
    <row r="63" spans="1:4" x14ac:dyDescent="0.2">
      <c r="A63" s="3" t="s">
        <v>71</v>
      </c>
      <c r="B63" s="1">
        <v>8</v>
      </c>
      <c r="C63" s="1" t="s">
        <v>5</v>
      </c>
      <c r="D63" s="4">
        <v>6.8026612577731802</v>
      </c>
    </row>
    <row r="64" spans="1:4" x14ac:dyDescent="0.2">
      <c r="A64" s="3" t="s">
        <v>72</v>
      </c>
      <c r="B64" s="1">
        <v>8</v>
      </c>
      <c r="C64" s="1" t="s">
        <v>19</v>
      </c>
      <c r="D64" s="4">
        <v>7.0500307580558301</v>
      </c>
    </row>
    <row r="65" spans="1:4" x14ac:dyDescent="0.2">
      <c r="A65" s="3" t="s">
        <v>73</v>
      </c>
      <c r="B65" s="1">
        <v>8</v>
      </c>
      <c r="C65" s="1" t="s">
        <v>19</v>
      </c>
      <c r="D65" s="4">
        <v>8.4105630096104704</v>
      </c>
    </row>
    <row r="66" spans="1:4" x14ac:dyDescent="0.2">
      <c r="A66" s="3" t="s">
        <v>74</v>
      </c>
      <c r="B66" s="1">
        <v>8</v>
      </c>
      <c r="C66" s="1" t="s">
        <v>5</v>
      </c>
      <c r="D66" s="4">
        <v>10.265834261730401</v>
      </c>
    </row>
    <row r="67" spans="1:4" x14ac:dyDescent="0.2">
      <c r="A67" s="3" t="s">
        <v>75</v>
      </c>
      <c r="B67" s="1">
        <v>8</v>
      </c>
      <c r="C67" s="1" t="s">
        <v>5</v>
      </c>
      <c r="D67" s="4">
        <v>10.389519011871799</v>
      </c>
    </row>
    <row r="68" spans="1:4" x14ac:dyDescent="0.2">
      <c r="A68" s="3" t="s">
        <v>76</v>
      </c>
      <c r="B68" s="1">
        <v>8</v>
      </c>
      <c r="C68" s="1" t="s">
        <v>19</v>
      </c>
      <c r="D68" s="4">
        <v>13.110583514981</v>
      </c>
    </row>
    <row r="69" spans="1:4" x14ac:dyDescent="0.2">
      <c r="A69" s="3" t="s">
        <v>77</v>
      </c>
      <c r="B69" s="1">
        <v>8</v>
      </c>
      <c r="C69" s="1" t="s">
        <v>8</v>
      </c>
      <c r="D69" s="4">
        <v>13.976376765970301</v>
      </c>
    </row>
    <row r="70" spans="1:4" x14ac:dyDescent="0.2">
      <c r="A70" s="3" t="s">
        <v>78</v>
      </c>
      <c r="B70" s="1">
        <v>8</v>
      </c>
      <c r="C70" s="1" t="s">
        <v>19</v>
      </c>
      <c r="D70" s="4">
        <v>17.810604020351601</v>
      </c>
    </row>
    <row r="71" spans="1:4" x14ac:dyDescent="0.2">
      <c r="A71" s="3" t="s">
        <v>79</v>
      </c>
      <c r="B71" s="1">
        <v>8</v>
      </c>
      <c r="C71" s="1" t="s">
        <v>19</v>
      </c>
      <c r="D71" s="4">
        <v>17.934288770492898</v>
      </c>
    </row>
    <row r="72" spans="1:4" x14ac:dyDescent="0.2">
      <c r="A72" s="3" t="s">
        <v>80</v>
      </c>
      <c r="B72" s="1">
        <v>8</v>
      </c>
      <c r="C72" s="1" t="s">
        <v>12</v>
      </c>
      <c r="D72" s="4">
        <v>32.405404537028602</v>
      </c>
    </row>
    <row r="73" spans="1:4" x14ac:dyDescent="0.2">
      <c r="A73" s="3" t="s">
        <v>81</v>
      </c>
      <c r="B73" s="1">
        <v>8</v>
      </c>
      <c r="C73" s="1" t="s">
        <v>12</v>
      </c>
      <c r="D73" s="4">
        <v>36.858055542116503</v>
      </c>
    </row>
    <row r="74" spans="1:4" x14ac:dyDescent="0.2">
      <c r="A74" s="3" t="s">
        <v>82</v>
      </c>
      <c r="B74" s="1">
        <v>8</v>
      </c>
      <c r="C74" s="1" t="s">
        <v>12</v>
      </c>
      <c r="D74" s="4">
        <v>49.350215306390801</v>
      </c>
    </row>
    <row r="75" spans="1:4" x14ac:dyDescent="0.2">
      <c r="A75" s="3" t="s">
        <v>83</v>
      </c>
      <c r="B75" s="1">
        <v>8</v>
      </c>
      <c r="C75" s="1" t="s">
        <v>12</v>
      </c>
      <c r="D75" s="4">
        <v>59.8634190684039</v>
      </c>
    </row>
    <row r="76" spans="1:4" x14ac:dyDescent="0.2">
      <c r="A76" s="3" t="s">
        <v>84</v>
      </c>
      <c r="B76" s="1">
        <v>8</v>
      </c>
      <c r="C76" s="1" t="s">
        <v>12</v>
      </c>
      <c r="D76" s="4">
        <v>74.087165334656902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6"/>
  <sheetViews>
    <sheetView tabSelected="1" topLeftCell="G1" zoomScale="85" zoomScaleNormal="85" workbookViewId="0">
      <selection activeCell="J26" sqref="J26"/>
    </sheetView>
  </sheetViews>
  <sheetFormatPr defaultColWidth="11.42578125" defaultRowHeight="12.75" x14ac:dyDescent="0.2"/>
  <cols>
    <col min="1" max="1" width="6.140625" style="5" customWidth="1"/>
    <col min="2" max="2" width="12.5703125" style="5" bestFit="1" customWidth="1"/>
    <col min="3" max="3" width="13.5703125" style="5" bestFit="1" customWidth="1"/>
    <col min="4" max="4" width="24.5703125" style="5" bestFit="1" customWidth="1"/>
    <col min="5" max="5" width="5.7109375" style="6" bestFit="1" customWidth="1"/>
    <col min="6" max="6" width="19.140625" style="6" bestFit="1" customWidth="1"/>
    <col min="7" max="7" width="16.7109375" style="6" bestFit="1" customWidth="1"/>
    <col min="8" max="8" width="26.85546875" style="6" bestFit="1" customWidth="1"/>
    <col min="9" max="9" width="25.140625" style="6" bestFit="1" customWidth="1"/>
    <col min="10" max="10" width="33.5703125" style="6" bestFit="1" customWidth="1"/>
    <col min="11" max="12" width="11.42578125" style="6"/>
    <col min="13" max="13" width="39" style="6" bestFit="1" customWidth="1"/>
    <col min="14" max="16384" width="11.42578125" style="6"/>
  </cols>
  <sheetData>
    <row r="1" spans="1:12" ht="19.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85</v>
      </c>
      <c r="F1" s="7" t="s">
        <v>86</v>
      </c>
      <c r="G1" s="7" t="s">
        <v>87</v>
      </c>
      <c r="H1" s="8" t="s">
        <v>88</v>
      </c>
      <c r="I1" s="6" t="s">
        <v>89</v>
      </c>
      <c r="J1" s="6" t="s">
        <v>90</v>
      </c>
      <c r="K1" s="6" t="s">
        <v>91</v>
      </c>
      <c r="L1" s="6" t="s">
        <v>92</v>
      </c>
    </row>
    <row r="2" spans="1:12" x14ac:dyDescent="0.2">
      <c r="A2" s="9" t="s">
        <v>20</v>
      </c>
      <c r="B2" s="5">
        <v>2</v>
      </c>
      <c r="C2" s="5" t="s">
        <v>21</v>
      </c>
      <c r="D2" s="5">
        <v>21.521146524591501</v>
      </c>
      <c r="E2" s="5">
        <f>D2/PI()</f>
        <v>6.8503937007874027</v>
      </c>
      <c r="F2" s="5">
        <f>E2*2.54</f>
        <v>17.400000000000002</v>
      </c>
      <c r="G2" s="5">
        <f>PI()*((F2/2)^2)</f>
        <v>237.78714795021148</v>
      </c>
      <c r="H2" s="5">
        <f>SUM(G:G)</f>
        <v>39980.72492367369</v>
      </c>
      <c r="I2" s="6">
        <f>AVERAGE(G:G)</f>
        <v>533.07633231564921</v>
      </c>
      <c r="J2" s="6">
        <f>_xlfn.STDEV.S(G:G)</f>
        <v>879.47808205281297</v>
      </c>
      <c r="K2" s="6">
        <f>AVERAGE(G21:G42)</f>
        <v>1522.0409508061757</v>
      </c>
      <c r="L2" s="6">
        <f>_xlfn.STDEV.S(G21:G42)</f>
        <v>1112.32562412833</v>
      </c>
    </row>
    <row r="3" spans="1:12" x14ac:dyDescent="0.2">
      <c r="A3" s="9" t="s">
        <v>55</v>
      </c>
      <c r="B3" s="5">
        <v>6</v>
      </c>
      <c r="C3" s="5" t="s">
        <v>21</v>
      </c>
      <c r="D3" s="5">
        <v>22.3869397755808</v>
      </c>
      <c r="E3" s="5">
        <f>D3/PI()</f>
        <v>7.125984251968501</v>
      </c>
      <c r="F3" s="5">
        <f>E3*2.54</f>
        <v>18.099999999999994</v>
      </c>
      <c r="G3" s="5">
        <f>PI()*((F3/2)^2)</f>
        <v>257.30429231063789</v>
      </c>
      <c r="H3" s="5"/>
    </row>
    <row r="4" spans="1:12" x14ac:dyDescent="0.2">
      <c r="A4" s="9" t="s">
        <v>18</v>
      </c>
      <c r="B4" s="5">
        <v>2</v>
      </c>
      <c r="C4" s="5" t="s">
        <v>19</v>
      </c>
      <c r="D4" s="5">
        <v>19.2948210220475</v>
      </c>
      <c r="E4" s="5">
        <f>D4/PI()</f>
        <v>6.1417322834645516</v>
      </c>
      <c r="F4" s="5">
        <f>E4*2.54</f>
        <v>15.599999999999961</v>
      </c>
      <c r="G4" s="5">
        <f>PI()*((F4/2)^2)</f>
        <v>191.13449704440205</v>
      </c>
      <c r="H4" s="5"/>
    </row>
    <row r="5" spans="1:12" x14ac:dyDescent="0.2">
      <c r="A5" s="9" t="s">
        <v>39</v>
      </c>
      <c r="B5" s="5">
        <v>4</v>
      </c>
      <c r="C5" s="5" t="s">
        <v>19</v>
      </c>
      <c r="D5" s="5">
        <v>23.871156777276799</v>
      </c>
      <c r="E5" s="5">
        <f>D5/PI()</f>
        <v>7.5984251968504015</v>
      </c>
      <c r="F5" s="5">
        <f>E5*2.54</f>
        <v>19.300000000000018</v>
      </c>
      <c r="G5" s="5">
        <f>PI()*((F5/2)^2)</f>
        <v>292.55296188391605</v>
      </c>
      <c r="H5" s="5"/>
    </row>
    <row r="6" spans="1:12" x14ac:dyDescent="0.2">
      <c r="A6" s="9" t="s">
        <v>41</v>
      </c>
      <c r="B6" s="5">
        <v>5</v>
      </c>
      <c r="C6" s="5" t="s">
        <v>19</v>
      </c>
      <c r="D6" s="5">
        <v>0.24736950028266103</v>
      </c>
      <c r="E6" s="5">
        <f>D6/PI()</f>
        <v>7.8740157480315015E-2</v>
      </c>
      <c r="F6" s="5">
        <f>E6*2.54</f>
        <v>0.20000000000000015</v>
      </c>
      <c r="G6" s="5">
        <f>PI()*((F6/2)^2)</f>
        <v>3.1415926535897983E-2</v>
      </c>
      <c r="H6" s="5"/>
    </row>
    <row r="7" spans="1:12" x14ac:dyDescent="0.2">
      <c r="A7" s="9" t="s">
        <v>42</v>
      </c>
      <c r="B7" s="5">
        <v>5</v>
      </c>
      <c r="C7" s="5" t="s">
        <v>19</v>
      </c>
      <c r="D7" s="5">
        <v>4.7000205053705599</v>
      </c>
      <c r="E7" s="5">
        <f>D7/PI()</f>
        <v>1.4960629921259854</v>
      </c>
      <c r="F7" s="5">
        <f>E7*2.54</f>
        <v>3.8000000000000029</v>
      </c>
      <c r="G7" s="5">
        <f>PI()*((F7/2)^2)</f>
        <v>11.341149479459171</v>
      </c>
      <c r="H7" s="5"/>
    </row>
    <row r="8" spans="1:12" x14ac:dyDescent="0.2">
      <c r="A8" s="9" t="s">
        <v>44</v>
      </c>
      <c r="B8" s="5">
        <v>5</v>
      </c>
      <c r="C8" s="5" t="s">
        <v>19</v>
      </c>
      <c r="D8" s="5">
        <v>15.2132242673836</v>
      </c>
      <c r="E8" s="5">
        <f>D8/PI()</f>
        <v>4.8425196850393561</v>
      </c>
      <c r="F8" s="5">
        <f>E8*2.54</f>
        <v>12.299999999999965</v>
      </c>
      <c r="G8" s="5">
        <f>PI()*((F8/2)^2)</f>
        <v>118.82288814039927</v>
      </c>
      <c r="H8" s="5"/>
    </row>
    <row r="9" spans="1:12" x14ac:dyDescent="0.2">
      <c r="A9" s="9" t="s">
        <v>46</v>
      </c>
      <c r="B9" s="5">
        <v>5</v>
      </c>
      <c r="C9" s="5" t="s">
        <v>19</v>
      </c>
      <c r="D9" s="5">
        <v>36.115947041268498</v>
      </c>
      <c r="E9" s="5">
        <f>D9/PI()</f>
        <v>11.496062992125987</v>
      </c>
      <c r="F9" s="5">
        <f>E9*2.54</f>
        <v>29.200000000000006</v>
      </c>
      <c r="G9" s="5">
        <f>PI()*((F9/2)^2)</f>
        <v>669.66189003920056</v>
      </c>
      <c r="H9" s="5"/>
    </row>
    <row r="10" spans="1:12" x14ac:dyDescent="0.2">
      <c r="A10" s="9" t="s">
        <v>53</v>
      </c>
      <c r="B10" s="5">
        <v>6</v>
      </c>
      <c r="C10" s="5" t="s">
        <v>19</v>
      </c>
      <c r="D10" s="5">
        <v>13.7290072656877</v>
      </c>
      <c r="E10" s="5">
        <f>D10/PI()</f>
        <v>4.3700787401574877</v>
      </c>
      <c r="F10" s="5">
        <f>E10*2.54</f>
        <v>11.100000000000019</v>
      </c>
      <c r="G10" s="5">
        <f>PI()*((F10/2)^2)</f>
        <v>96.768907712199933</v>
      </c>
      <c r="H10" s="5"/>
    </row>
    <row r="11" spans="1:12" ht="14.25" customHeight="1" x14ac:dyDescent="0.2">
      <c r="A11" s="9" t="s">
        <v>54</v>
      </c>
      <c r="B11" s="5">
        <v>6</v>
      </c>
      <c r="C11" s="5" t="s">
        <v>19</v>
      </c>
      <c r="D11" s="5">
        <v>15.4605937676663</v>
      </c>
      <c r="E11" s="5">
        <f>D11/PI()</f>
        <v>4.9212598425196834</v>
      </c>
      <c r="F11" s="5">
        <f>E11*2.54</f>
        <v>12.499999999999996</v>
      </c>
      <c r="G11" s="5">
        <f>PI()*((F11/2)^2)</f>
        <v>122.71846303085123</v>
      </c>
      <c r="H11" s="5"/>
    </row>
    <row r="12" spans="1:12" x14ac:dyDescent="0.2">
      <c r="A12" s="9" t="s">
        <v>57</v>
      </c>
      <c r="B12" s="5">
        <v>7</v>
      </c>
      <c r="C12" s="5" t="s">
        <v>19</v>
      </c>
      <c r="D12" s="5">
        <v>2.7210645031092699</v>
      </c>
      <c r="E12" s="5">
        <f>D12/PI()</f>
        <v>0.86614173228346469</v>
      </c>
      <c r="F12" s="5">
        <f>E12*2.54</f>
        <v>2.2000000000000002</v>
      </c>
      <c r="G12" s="5">
        <f>PI()*((F12/2)^2)</f>
        <v>3.8013271108436504</v>
      </c>
      <c r="H12" s="5"/>
    </row>
    <row r="13" spans="1:12" x14ac:dyDescent="0.2">
      <c r="A13" s="9" t="s">
        <v>62</v>
      </c>
      <c r="B13" s="5">
        <v>7</v>
      </c>
      <c r="C13" s="5" t="s">
        <v>19</v>
      </c>
      <c r="D13" s="5">
        <v>11.626366513285101</v>
      </c>
      <c r="E13" s="5">
        <f>D13/PI()</f>
        <v>3.7007874015748157</v>
      </c>
      <c r="F13" s="5">
        <f>E13*2.54</f>
        <v>9.4000000000000323</v>
      </c>
      <c r="G13" s="5">
        <f>PI()*((F13/2)^2)</f>
        <v>69.397781717799006</v>
      </c>
      <c r="H13" s="5"/>
    </row>
    <row r="14" spans="1:12" x14ac:dyDescent="0.2">
      <c r="A14" s="9" t="s">
        <v>65</v>
      </c>
      <c r="B14" s="5">
        <v>7</v>
      </c>
      <c r="C14" s="5" t="s">
        <v>19</v>
      </c>
      <c r="D14" s="5">
        <v>18.1816582707756</v>
      </c>
      <c r="E14" s="5">
        <f>D14/PI()</f>
        <v>5.787401574803158</v>
      </c>
      <c r="F14" s="5">
        <f>E14*2.54</f>
        <v>14.700000000000021</v>
      </c>
      <c r="G14" s="5">
        <f>PI()*((F14/2)^2)</f>
        <v>169.71668912855506</v>
      </c>
      <c r="H14" s="5"/>
    </row>
    <row r="15" spans="1:12" x14ac:dyDescent="0.2">
      <c r="A15" s="9" t="s">
        <v>68</v>
      </c>
      <c r="B15" s="5">
        <v>7</v>
      </c>
      <c r="C15" s="5" t="s">
        <v>19</v>
      </c>
      <c r="D15" s="5">
        <v>27.581699281516698</v>
      </c>
      <c r="E15" s="5">
        <f>D15/PI()</f>
        <v>8.7795275590551221</v>
      </c>
      <c r="F15" s="5">
        <f>E15*2.54</f>
        <v>22.300000000000011</v>
      </c>
      <c r="G15" s="5">
        <f>PI()*((F15/2)^2)</f>
        <v>390.57065267591747</v>
      </c>
      <c r="H15" s="5"/>
    </row>
    <row r="16" spans="1:12" x14ac:dyDescent="0.2">
      <c r="A16" s="9" t="s">
        <v>72</v>
      </c>
      <c r="B16" s="5">
        <v>8</v>
      </c>
      <c r="C16" s="5" t="s">
        <v>19</v>
      </c>
      <c r="D16" s="5">
        <v>7.0500307580558301</v>
      </c>
      <c r="E16" s="5">
        <f>D16/PI()</f>
        <v>2.2440944881889751</v>
      </c>
      <c r="F16" s="5">
        <f>E16*2.54</f>
        <v>5.6999999999999966</v>
      </c>
      <c r="G16" s="5">
        <f>PI()*((F16/2)^2)</f>
        <v>25.517586328783064</v>
      </c>
      <c r="H16" s="5"/>
    </row>
    <row r="17" spans="1:8" x14ac:dyDescent="0.2">
      <c r="A17" s="9" t="s">
        <v>73</v>
      </c>
      <c r="B17" s="5">
        <v>8</v>
      </c>
      <c r="C17" s="5" t="s">
        <v>19</v>
      </c>
      <c r="D17" s="5">
        <v>8.4105630096104704</v>
      </c>
      <c r="E17" s="5">
        <f>D17/PI()</f>
        <v>2.6771653543307088</v>
      </c>
      <c r="F17" s="5">
        <f>E17*2.54</f>
        <v>6.8000000000000007</v>
      </c>
      <c r="G17" s="5">
        <f>PI()*((F17/2)^2)</f>
        <v>36.316811075498016</v>
      </c>
      <c r="H17" s="5"/>
    </row>
    <row r="18" spans="1:8" x14ac:dyDescent="0.2">
      <c r="A18" s="9" t="s">
        <v>76</v>
      </c>
      <c r="B18" s="5">
        <v>8</v>
      </c>
      <c r="C18" s="5" t="s">
        <v>19</v>
      </c>
      <c r="D18" s="5">
        <v>13.110583514981</v>
      </c>
      <c r="E18" s="5">
        <f>D18/PI()</f>
        <v>4.1732283464566846</v>
      </c>
      <c r="F18" s="5">
        <f>E18*2.54</f>
        <v>10.599999999999978</v>
      </c>
      <c r="G18" s="5">
        <f>PI()*((F18/2)^2)</f>
        <v>88.247337639336934</v>
      </c>
      <c r="H18" s="5"/>
    </row>
    <row r="19" spans="1:8" x14ac:dyDescent="0.2">
      <c r="A19" s="9" t="s">
        <v>78</v>
      </c>
      <c r="B19" s="5">
        <v>8</v>
      </c>
      <c r="C19" s="5" t="s">
        <v>19</v>
      </c>
      <c r="D19" s="5">
        <v>17.810604020351601</v>
      </c>
      <c r="E19" s="5">
        <f>D19/PI()</f>
        <v>5.6692913385826831</v>
      </c>
      <c r="F19" s="5">
        <f>E19*2.54</f>
        <v>14.400000000000015</v>
      </c>
      <c r="G19" s="5">
        <f>PI()*((F19/2)^2)</f>
        <v>162.8601631620952</v>
      </c>
      <c r="H19" s="5"/>
    </row>
    <row r="20" spans="1:8" x14ac:dyDescent="0.2">
      <c r="A20" s="9" t="s">
        <v>79</v>
      </c>
      <c r="B20" s="5">
        <v>8</v>
      </c>
      <c r="C20" s="5" t="s">
        <v>19</v>
      </c>
      <c r="D20" s="5">
        <v>17.934288770492898</v>
      </c>
      <c r="E20" s="5">
        <f>D20/PI()</f>
        <v>5.7086614173228298</v>
      </c>
      <c r="F20" s="5">
        <f>E20*2.54</f>
        <v>14.499999999999988</v>
      </c>
      <c r="G20" s="5">
        <f>PI()*((F20/2)^2)</f>
        <v>165.12996385431322</v>
      </c>
      <c r="H20" s="5"/>
    </row>
    <row r="21" spans="1:8" x14ac:dyDescent="0.2">
      <c r="A21" s="9" t="s">
        <v>11</v>
      </c>
      <c r="B21" s="5">
        <v>1</v>
      </c>
      <c r="C21" s="5" t="s">
        <v>12</v>
      </c>
      <c r="D21" s="5">
        <v>35.002784289996498</v>
      </c>
      <c r="E21" s="5">
        <f>D21/PI()</f>
        <v>11.141732283464561</v>
      </c>
      <c r="F21" s="5">
        <f>E21*2.54</f>
        <v>28.299999999999986</v>
      </c>
      <c r="G21" s="5">
        <f>PI()*((F21/2)^2)</f>
        <v>629.01753508338174</v>
      </c>
      <c r="H21" s="5"/>
    </row>
    <row r="22" spans="1:8" x14ac:dyDescent="0.2">
      <c r="A22" s="9" t="s">
        <v>13</v>
      </c>
      <c r="B22" s="5">
        <v>1</v>
      </c>
      <c r="C22" s="5" t="s">
        <v>12</v>
      </c>
      <c r="D22" s="5">
        <v>36.115947041268498</v>
      </c>
      <c r="E22" s="5">
        <f>D22/PI()</f>
        <v>11.496062992125987</v>
      </c>
      <c r="F22" s="5">
        <f>E22*2.54</f>
        <v>29.200000000000006</v>
      </c>
      <c r="G22" s="5">
        <f>PI()*((F22/2)^2)</f>
        <v>669.66189003920056</v>
      </c>
      <c r="H22" s="5"/>
    </row>
    <row r="23" spans="1:8" x14ac:dyDescent="0.2">
      <c r="A23" s="9" t="s">
        <v>14</v>
      </c>
      <c r="B23" s="5">
        <v>1</v>
      </c>
      <c r="C23" s="5" t="s">
        <v>12</v>
      </c>
      <c r="D23" s="5">
        <v>38.713326794236401</v>
      </c>
      <c r="E23" s="5">
        <f>D23/PI()</f>
        <v>12.322834645669284</v>
      </c>
      <c r="F23" s="5">
        <f>E23*2.54</f>
        <v>31.299999999999979</v>
      </c>
      <c r="G23" s="5">
        <f>PI()*((F23/2)^2)</f>
        <v>769.44672669884505</v>
      </c>
      <c r="H23" s="5"/>
    </row>
    <row r="24" spans="1:8" x14ac:dyDescent="0.2">
      <c r="A24" s="9" t="s">
        <v>15</v>
      </c>
      <c r="B24" s="5">
        <v>1</v>
      </c>
      <c r="C24" s="5" t="s">
        <v>12</v>
      </c>
      <c r="D24" s="5">
        <v>39.331750544943098</v>
      </c>
      <c r="E24" s="5">
        <f>D24/PI()</f>
        <v>12.519685039370085</v>
      </c>
      <c r="F24" s="5">
        <f>E24*2.54</f>
        <v>31.800000000000015</v>
      </c>
      <c r="G24" s="5">
        <f>PI()*((F24/2)^2)</f>
        <v>794.22603875403627</v>
      </c>
      <c r="H24" s="5"/>
    </row>
    <row r="25" spans="1:8" x14ac:dyDescent="0.2">
      <c r="A25" s="9" t="s">
        <v>22</v>
      </c>
      <c r="B25" s="5">
        <v>2</v>
      </c>
      <c r="C25" s="5" t="s">
        <v>12</v>
      </c>
      <c r="D25" s="5">
        <v>57.018669815153302</v>
      </c>
      <c r="E25" s="5">
        <f>D25/PI()</f>
        <v>18.149606299212589</v>
      </c>
      <c r="F25" s="5">
        <f>E25*2.54</f>
        <v>46.09999999999998</v>
      </c>
      <c r="G25" s="5">
        <f>PI()*((F25/2)^2)</f>
        <v>1669.1360308338897</v>
      </c>
      <c r="H25" s="5"/>
    </row>
    <row r="26" spans="1:8" x14ac:dyDescent="0.2">
      <c r="A26" s="9" t="s">
        <v>23</v>
      </c>
      <c r="B26" s="5">
        <v>2</v>
      </c>
      <c r="C26" s="5" t="s">
        <v>12</v>
      </c>
      <c r="D26" s="5">
        <v>63.450276822502502</v>
      </c>
      <c r="E26" s="5">
        <f>D26/PI()</f>
        <v>20.196850393700782</v>
      </c>
      <c r="F26" s="5">
        <f>E26*2.54</f>
        <v>51.299999999999983</v>
      </c>
      <c r="G26" s="5">
        <f>PI()*((F26/2)^2)</f>
        <v>2066.9244926314291</v>
      </c>
      <c r="H26" s="5"/>
    </row>
    <row r="27" spans="1:8" x14ac:dyDescent="0.2">
      <c r="A27" s="9" t="s">
        <v>24</v>
      </c>
      <c r="B27" s="5">
        <v>2</v>
      </c>
      <c r="C27" s="5" t="s">
        <v>12</v>
      </c>
      <c r="D27" s="5">
        <v>103.524135868294</v>
      </c>
      <c r="E27" s="5">
        <f>D27/PI()</f>
        <v>32.952755905511943</v>
      </c>
      <c r="F27" s="5">
        <f>E27*2.54</f>
        <v>83.70000000000033</v>
      </c>
      <c r="G27" s="5">
        <f>PI()*((F27/2)^2)</f>
        <v>5502.2560593319131</v>
      </c>
      <c r="H27" s="5"/>
    </row>
    <row r="28" spans="1:8" x14ac:dyDescent="0.2">
      <c r="A28" s="9" t="s">
        <v>34</v>
      </c>
      <c r="B28" s="5">
        <v>3</v>
      </c>
      <c r="C28" s="5" t="s">
        <v>12</v>
      </c>
      <c r="D28" s="5">
        <v>34.136991039007199</v>
      </c>
      <c r="E28" s="5">
        <f>D28/PI()</f>
        <v>10.866141732283465</v>
      </c>
      <c r="F28" s="5">
        <f>E28*2.54</f>
        <v>27.6</v>
      </c>
      <c r="G28" s="5">
        <f>PI()*((F28/2)^2)</f>
        <v>598.28490494964024</v>
      </c>
      <c r="H28" s="5"/>
    </row>
    <row r="29" spans="1:8" x14ac:dyDescent="0.2">
      <c r="A29" s="9" t="s">
        <v>35</v>
      </c>
      <c r="B29" s="5">
        <v>3</v>
      </c>
      <c r="C29" s="5" t="s">
        <v>12</v>
      </c>
      <c r="D29" s="5">
        <v>67.531873577166394</v>
      </c>
      <c r="E29" s="5">
        <f>D29/PI()</f>
        <v>21.496062992125974</v>
      </c>
      <c r="F29" s="5">
        <f>E29*2.54</f>
        <v>54.599999999999973</v>
      </c>
      <c r="G29" s="5">
        <f>PI()*((F29/2)^2)</f>
        <v>2341.3975887939346</v>
      </c>
      <c r="H29" s="5"/>
    </row>
    <row r="30" spans="1:8" x14ac:dyDescent="0.2">
      <c r="A30" s="9" t="s">
        <v>40</v>
      </c>
      <c r="B30" s="5">
        <v>4</v>
      </c>
      <c r="C30" s="5" t="s">
        <v>12</v>
      </c>
      <c r="D30" s="5">
        <v>56.400246064446698</v>
      </c>
      <c r="E30" s="5">
        <f>D30/PI()</f>
        <v>17.952755905511818</v>
      </c>
      <c r="F30" s="5">
        <f>E30*2.54</f>
        <v>45.600000000000016</v>
      </c>
      <c r="G30" s="5">
        <f>PI()*((F30/2)^2)</f>
        <v>1633.1255250421193</v>
      </c>
      <c r="H30" s="5"/>
    </row>
    <row r="31" spans="1:8" x14ac:dyDescent="0.2">
      <c r="A31" s="9" t="s">
        <v>45</v>
      </c>
      <c r="B31" s="5">
        <v>5</v>
      </c>
      <c r="C31" s="5" t="s">
        <v>12</v>
      </c>
      <c r="D31" s="5">
        <v>28.571177282647302</v>
      </c>
      <c r="E31" s="5">
        <f>D31/PI()</f>
        <v>9.0944881889763689</v>
      </c>
      <c r="F31" s="5">
        <f>E31*2.54</f>
        <v>23.099999999999977</v>
      </c>
      <c r="G31" s="5">
        <f>PI()*((F31/2)^2)</f>
        <v>419.09631397051152</v>
      </c>
      <c r="H31" s="5"/>
    </row>
    <row r="32" spans="1:8" x14ac:dyDescent="0.2">
      <c r="A32" s="9" t="s">
        <v>47</v>
      </c>
      <c r="B32" s="5">
        <v>5</v>
      </c>
      <c r="C32" s="5" t="s">
        <v>12</v>
      </c>
      <c r="D32" s="5">
        <v>43.289662549465703</v>
      </c>
      <c r="E32" s="5">
        <f>D32/PI()</f>
        <v>13.779527559055134</v>
      </c>
      <c r="F32" s="5">
        <f>E32*2.54</f>
        <v>35.000000000000043</v>
      </c>
      <c r="G32" s="5">
        <f>PI()*((F32/2)^2)</f>
        <v>962.11275016187642</v>
      </c>
      <c r="H32" s="5"/>
    </row>
    <row r="33" spans="1:8" x14ac:dyDescent="0.2">
      <c r="A33" s="9" t="s">
        <v>48</v>
      </c>
      <c r="B33" s="5">
        <v>5</v>
      </c>
      <c r="C33" s="5" t="s">
        <v>12</v>
      </c>
      <c r="D33" s="5">
        <v>52.4423340599241</v>
      </c>
      <c r="E33" s="5">
        <f>D33/PI()</f>
        <v>16.69291338582677</v>
      </c>
      <c r="F33" s="5">
        <f>E33*2.54</f>
        <v>42.4</v>
      </c>
      <c r="G33" s="5">
        <f>PI()*((F33/2)^2)</f>
        <v>1411.9574022293966</v>
      </c>
      <c r="H33" s="5"/>
    </row>
    <row r="34" spans="1:8" x14ac:dyDescent="0.2">
      <c r="A34" s="9" t="s">
        <v>49</v>
      </c>
      <c r="B34" s="5">
        <v>5</v>
      </c>
      <c r="C34" s="5" t="s">
        <v>12</v>
      </c>
      <c r="D34" s="5">
        <v>57.266039315435997</v>
      </c>
      <c r="E34" s="5">
        <f>D34/PI()</f>
        <v>18.228346456692915</v>
      </c>
      <c r="F34" s="5">
        <f>E34*2.54</f>
        <v>46.300000000000004</v>
      </c>
      <c r="G34" s="5">
        <f>PI()*((F34/2)^2)</f>
        <v>1683.6501888934763</v>
      </c>
      <c r="H34" s="5"/>
    </row>
    <row r="35" spans="1:8" x14ac:dyDescent="0.2">
      <c r="A35" s="9" t="s">
        <v>50</v>
      </c>
      <c r="B35" s="5">
        <v>5</v>
      </c>
      <c r="C35" s="5" t="s">
        <v>12</v>
      </c>
      <c r="D35" s="5">
        <v>66.2950260757531</v>
      </c>
      <c r="E35" s="5">
        <f>D35/PI()</f>
        <v>21.102362204724404</v>
      </c>
      <c r="F35" s="5">
        <f>E35*2.54</f>
        <v>53.599999999999987</v>
      </c>
      <c r="G35" s="5">
        <f>PI()*((F35/2)^2)</f>
        <v>2256.4175075143321</v>
      </c>
      <c r="H35" s="5"/>
    </row>
    <row r="36" spans="1:8" x14ac:dyDescent="0.2">
      <c r="A36" s="9" t="s">
        <v>56</v>
      </c>
      <c r="B36" s="5">
        <v>6</v>
      </c>
      <c r="C36" s="5" t="s">
        <v>12</v>
      </c>
      <c r="D36" s="5">
        <v>50.463378057662801</v>
      </c>
      <c r="E36" s="5">
        <f>D36/PI()</f>
        <v>16.062992125984245</v>
      </c>
      <c r="F36" s="5">
        <f>E36*2.54</f>
        <v>40.799999999999983</v>
      </c>
      <c r="G36" s="5">
        <f>PI()*((F36/2)^2)</f>
        <v>1307.4051987179271</v>
      </c>
      <c r="H36" s="5"/>
    </row>
    <row r="37" spans="1:8" x14ac:dyDescent="0.2">
      <c r="A37" s="9" t="s">
        <v>69</v>
      </c>
      <c r="B37" s="5">
        <v>7</v>
      </c>
      <c r="C37" s="5" t="s">
        <v>12</v>
      </c>
      <c r="D37" s="5">
        <v>56.276561314305397</v>
      </c>
      <c r="E37" s="5">
        <f>D37/PI()</f>
        <v>17.91338582677167</v>
      </c>
      <c r="F37" s="5">
        <f>E37*2.54</f>
        <v>45.500000000000043</v>
      </c>
      <c r="G37" s="5">
        <f>PI()*((F37/2)^2)</f>
        <v>1625.9705477735706</v>
      </c>
      <c r="H37" s="5"/>
    </row>
    <row r="38" spans="1:8" x14ac:dyDescent="0.2">
      <c r="A38" s="9" t="s">
        <v>80</v>
      </c>
      <c r="B38" s="5">
        <v>8</v>
      </c>
      <c r="C38" s="5" t="s">
        <v>12</v>
      </c>
      <c r="D38" s="5">
        <v>32.405404537028602</v>
      </c>
      <c r="E38" s="5">
        <f>D38/PI()</f>
        <v>10.314960629921268</v>
      </c>
      <c r="F38" s="5">
        <f>E38*2.54</f>
        <v>26.200000000000021</v>
      </c>
      <c r="G38" s="5">
        <f>PI()*((F38/2)^2)</f>
        <v>539.12871528254527</v>
      </c>
      <c r="H38" s="5"/>
    </row>
    <row r="39" spans="1:8" x14ac:dyDescent="0.2">
      <c r="A39" s="9" t="s">
        <v>81</v>
      </c>
      <c r="B39" s="5">
        <v>8</v>
      </c>
      <c r="C39" s="5" t="s">
        <v>12</v>
      </c>
      <c r="D39" s="5">
        <v>36.858055542116503</v>
      </c>
      <c r="E39" s="5">
        <f>D39/PI()</f>
        <v>11.73228346456694</v>
      </c>
      <c r="F39" s="5">
        <f>E39*2.54</f>
        <v>29.800000000000029</v>
      </c>
      <c r="G39" s="5">
        <f>PI()*((F39/2)^2)</f>
        <v>697.4649850234714</v>
      </c>
      <c r="H39" s="5"/>
    </row>
    <row r="40" spans="1:8" x14ac:dyDescent="0.2">
      <c r="A40" s="9" t="s">
        <v>82</v>
      </c>
      <c r="B40" s="5">
        <v>8</v>
      </c>
      <c r="C40" s="5" t="s">
        <v>12</v>
      </c>
      <c r="D40" s="5">
        <v>49.350215306390801</v>
      </c>
      <c r="E40" s="5">
        <f>D40/PI()</f>
        <v>15.708661417322821</v>
      </c>
      <c r="F40" s="5">
        <f>E40*2.54</f>
        <v>39.899999999999963</v>
      </c>
      <c r="G40" s="5">
        <f>PI()*((F40/2)^2)</f>
        <v>1250.3617301103693</v>
      </c>
      <c r="H40" s="5"/>
    </row>
    <row r="41" spans="1:8" x14ac:dyDescent="0.2">
      <c r="A41" s="9" t="s">
        <v>83</v>
      </c>
      <c r="B41" s="5">
        <v>8</v>
      </c>
      <c r="C41" s="5" t="s">
        <v>12</v>
      </c>
      <c r="D41" s="5">
        <v>59.8634190684039</v>
      </c>
      <c r="E41" s="5">
        <f>D41/PI()</f>
        <v>19.055118110236211</v>
      </c>
      <c r="F41" s="5">
        <f>E41*2.54</f>
        <v>48.399999999999977</v>
      </c>
      <c r="G41" s="5">
        <f>PI()*((F41/2)^2)</f>
        <v>1839.8423216483245</v>
      </c>
      <c r="H41" s="5"/>
    </row>
    <row r="42" spans="1:8" x14ac:dyDescent="0.2">
      <c r="A42" s="9" t="s">
        <v>84</v>
      </c>
      <c r="B42" s="5">
        <v>8</v>
      </c>
      <c r="C42" s="5" t="s">
        <v>12</v>
      </c>
      <c r="D42" s="5">
        <v>74.087165334656902</v>
      </c>
      <c r="E42" s="5">
        <f>D42/PI()</f>
        <v>23.582677165354323</v>
      </c>
      <c r="F42" s="5">
        <f>E42*2.54</f>
        <v>59.899999999999977</v>
      </c>
      <c r="G42" s="5">
        <f>PI()*((F42/2)^2)</f>
        <v>2818.0164642516766</v>
      </c>
      <c r="H42" s="5"/>
    </row>
    <row r="43" spans="1:8" x14ac:dyDescent="0.2">
      <c r="A43" s="9" t="s">
        <v>51</v>
      </c>
      <c r="B43" s="5">
        <v>6</v>
      </c>
      <c r="C43" s="5" t="s">
        <v>52</v>
      </c>
      <c r="D43" s="5">
        <v>5.8131832566425299</v>
      </c>
      <c r="E43" s="5">
        <f>D43/PI()</f>
        <v>1.8503937007874014</v>
      </c>
      <c r="F43" s="5">
        <f>E43*2.54</f>
        <v>4.6999999999999993</v>
      </c>
      <c r="G43" s="5">
        <f>PI()*((F43/2)^2)</f>
        <v>17.349445429449627</v>
      </c>
      <c r="H43" s="5"/>
    </row>
    <row r="44" spans="1:8" x14ac:dyDescent="0.2">
      <c r="A44" s="9" t="s">
        <v>58</v>
      </c>
      <c r="B44" s="5">
        <v>7</v>
      </c>
      <c r="C44" s="5" t="s">
        <v>52</v>
      </c>
      <c r="D44" s="5">
        <v>6.5552917574905099</v>
      </c>
      <c r="E44" s="5">
        <f>D44/PI()</f>
        <v>2.0866141732283454</v>
      </c>
      <c r="F44" s="5">
        <f>E44*2.54</f>
        <v>5.2999999999999972</v>
      </c>
      <c r="G44" s="5">
        <f>PI()*((F44/2)^2)</f>
        <v>22.061834409834301</v>
      </c>
      <c r="H44" s="5"/>
    </row>
    <row r="45" spans="1:8" x14ac:dyDescent="0.2">
      <c r="A45" s="9" t="s">
        <v>59</v>
      </c>
      <c r="B45" s="5">
        <v>7</v>
      </c>
      <c r="C45" s="5" t="s">
        <v>52</v>
      </c>
      <c r="D45" s="5">
        <v>7.4210850084798299</v>
      </c>
      <c r="E45" s="5">
        <f>D45/PI()</f>
        <v>2.36220472440945</v>
      </c>
      <c r="F45" s="5">
        <f>E45*2.54</f>
        <v>6.0000000000000027</v>
      </c>
      <c r="G45" s="5">
        <f>PI()*((F45/2)^2)</f>
        <v>28.274333882308159</v>
      </c>
      <c r="H45" s="5"/>
    </row>
    <row r="46" spans="1:8" x14ac:dyDescent="0.2">
      <c r="A46" s="9" t="s">
        <v>4</v>
      </c>
      <c r="B46" s="5">
        <v>1</v>
      </c>
      <c r="C46" s="5" t="s">
        <v>5</v>
      </c>
      <c r="D46" s="5">
        <v>5.0710747557945499</v>
      </c>
      <c r="E46" s="5">
        <f>D46/PI()</f>
        <v>1.6141732283464574</v>
      </c>
      <c r="F46" s="5">
        <f>E46*2.54</f>
        <v>4.1000000000000014</v>
      </c>
      <c r="G46" s="5">
        <f>PI()*((F46/2)^2)</f>
        <v>13.202543126711115</v>
      </c>
      <c r="H46" s="5"/>
    </row>
    <row r="47" spans="1:8" x14ac:dyDescent="0.2">
      <c r="A47" s="9" t="s">
        <v>6</v>
      </c>
      <c r="B47" s="5">
        <v>1</v>
      </c>
      <c r="C47" s="5" t="s">
        <v>5</v>
      </c>
      <c r="D47" s="5">
        <v>9.8947800113064304</v>
      </c>
      <c r="E47" s="5">
        <f>D47/PI()</f>
        <v>3.1496062992125968</v>
      </c>
      <c r="F47" s="5">
        <f>E47*2.54</f>
        <v>7.9999999999999964</v>
      </c>
      <c r="G47" s="5">
        <f>PI()*((F47/2)^2)</f>
        <v>50.265482457436647</v>
      </c>
      <c r="H47" s="5"/>
    </row>
    <row r="48" spans="1:8" x14ac:dyDescent="0.2">
      <c r="A48" s="9" t="s">
        <v>16</v>
      </c>
      <c r="B48" s="5">
        <v>2</v>
      </c>
      <c r="C48" s="5" t="s">
        <v>5</v>
      </c>
      <c r="D48" s="5">
        <v>15.4605937676663</v>
      </c>
      <c r="E48" s="5">
        <f>D48/PI()</f>
        <v>4.9212598425196834</v>
      </c>
      <c r="F48" s="5">
        <f>E48*2.54</f>
        <v>12.499999999999996</v>
      </c>
      <c r="G48" s="5">
        <f>PI()*((F48/2)^2)</f>
        <v>122.71846303085123</v>
      </c>
      <c r="H48" s="5"/>
    </row>
    <row r="49" spans="1:8" x14ac:dyDescent="0.2">
      <c r="A49" s="9" t="s">
        <v>27</v>
      </c>
      <c r="B49" s="5">
        <v>3</v>
      </c>
      <c r="C49" s="5" t="s">
        <v>5</v>
      </c>
      <c r="D49" s="5">
        <v>10.018464761447801</v>
      </c>
      <c r="E49" s="5">
        <f>D49/PI()</f>
        <v>3.1889763779527671</v>
      </c>
      <c r="F49" s="5">
        <f>E49*2.54</f>
        <v>8.1000000000000281</v>
      </c>
      <c r="G49" s="5">
        <f>PI()*((F49/2)^2)</f>
        <v>51.529973500506941</v>
      </c>
      <c r="H49" s="5"/>
    </row>
    <row r="50" spans="1:8" x14ac:dyDescent="0.2">
      <c r="A50" s="9" t="s">
        <v>28</v>
      </c>
      <c r="B50" s="5">
        <v>3</v>
      </c>
      <c r="C50" s="5" t="s">
        <v>5</v>
      </c>
      <c r="D50" s="5">
        <v>11.2553122628611</v>
      </c>
      <c r="E50" s="5">
        <f>D50/PI()</f>
        <v>3.5826771653543403</v>
      </c>
      <c r="F50" s="5">
        <f>E50*2.54</f>
        <v>9.1000000000000245</v>
      </c>
      <c r="G50" s="5">
        <f>PI()*((F50/2)^2)</f>
        <v>65.038821910943042</v>
      </c>
      <c r="H50" s="5"/>
    </row>
    <row r="51" spans="1:8" x14ac:dyDescent="0.2">
      <c r="A51" s="9" t="s">
        <v>29</v>
      </c>
      <c r="B51" s="5">
        <v>3</v>
      </c>
      <c r="C51" s="5" t="s">
        <v>5</v>
      </c>
      <c r="D51" s="5">
        <v>11.997420763709099</v>
      </c>
      <c r="E51" s="5">
        <f>D51/PI()</f>
        <v>3.8188976377952906</v>
      </c>
      <c r="F51" s="5">
        <f>E51*2.54</f>
        <v>9.7000000000000384</v>
      </c>
      <c r="G51" s="5">
        <f>PI()*((F51/2)^2)</f>
        <v>73.898113194066497</v>
      </c>
      <c r="H51" s="5"/>
    </row>
    <row r="52" spans="1:8" x14ac:dyDescent="0.2">
      <c r="A52" s="9" t="s">
        <v>60</v>
      </c>
      <c r="B52" s="5">
        <v>7</v>
      </c>
      <c r="C52" s="5" t="s">
        <v>5</v>
      </c>
      <c r="D52" s="5">
        <v>8.4105630096104704</v>
      </c>
      <c r="E52" s="5">
        <f>D52/PI()</f>
        <v>2.6771653543307088</v>
      </c>
      <c r="F52" s="5">
        <f>E52*2.54</f>
        <v>6.8000000000000007</v>
      </c>
      <c r="G52" s="5">
        <f>PI()*((F52/2)^2)</f>
        <v>36.316811075498016</v>
      </c>
      <c r="H52" s="5"/>
    </row>
    <row r="53" spans="1:8" x14ac:dyDescent="0.2">
      <c r="A53" s="9" t="s">
        <v>61</v>
      </c>
      <c r="B53" s="5">
        <v>7</v>
      </c>
      <c r="C53" s="5" t="s">
        <v>5</v>
      </c>
      <c r="D53" s="5">
        <v>11.1316275127197</v>
      </c>
      <c r="E53" s="5">
        <f>D53/PI()</f>
        <v>3.5433070866141607</v>
      </c>
      <c r="F53" s="5">
        <f>E53*2.54</f>
        <v>8.999999999999968</v>
      </c>
      <c r="G53" s="5">
        <f>PI()*((F53/2)^2)</f>
        <v>63.617251235192867</v>
      </c>
      <c r="H53" s="5"/>
    </row>
    <row r="54" spans="1:8" x14ac:dyDescent="0.2">
      <c r="A54" s="9" t="s">
        <v>64</v>
      </c>
      <c r="B54" s="5">
        <v>7</v>
      </c>
      <c r="C54" s="5" t="s">
        <v>5</v>
      </c>
      <c r="D54" s="5">
        <v>13.605322515546399</v>
      </c>
      <c r="E54" s="5">
        <f>D54/PI()</f>
        <v>4.3307086614173391</v>
      </c>
      <c r="F54" s="5">
        <f>E54*2.54</f>
        <v>11.000000000000041</v>
      </c>
      <c r="G54" s="5">
        <f>PI()*((F54/2)^2)</f>
        <v>95.033177771091943</v>
      </c>
      <c r="H54" s="5"/>
    </row>
    <row r="55" spans="1:8" x14ac:dyDescent="0.2">
      <c r="A55" s="9" t="s">
        <v>71</v>
      </c>
      <c r="B55" s="5">
        <v>8</v>
      </c>
      <c r="C55" s="5" t="s">
        <v>5</v>
      </c>
      <c r="D55" s="5">
        <v>6.8026612577731802</v>
      </c>
      <c r="E55" s="5">
        <f>D55/PI()</f>
        <v>2.1653543307086633</v>
      </c>
      <c r="F55" s="5">
        <f>E55*2.54</f>
        <v>5.5000000000000053</v>
      </c>
      <c r="G55" s="5">
        <f>PI()*((F55/2)^2)</f>
        <v>23.758294442772854</v>
      </c>
      <c r="H55" s="5"/>
    </row>
    <row r="56" spans="1:8" x14ac:dyDescent="0.2">
      <c r="A56" s="9" t="s">
        <v>74</v>
      </c>
      <c r="B56" s="5">
        <v>8</v>
      </c>
      <c r="C56" s="5" t="s">
        <v>5</v>
      </c>
      <c r="D56" s="5">
        <v>10.265834261730401</v>
      </c>
      <c r="E56" s="5">
        <f>D56/PI()</f>
        <v>3.2677165354330628</v>
      </c>
      <c r="F56" s="5">
        <f>E56*2.54</f>
        <v>8.2999999999999794</v>
      </c>
      <c r="G56" s="5">
        <f>PI()*((F56/2)^2)</f>
        <v>54.106079476449942</v>
      </c>
      <c r="H56" s="5"/>
    </row>
    <row r="57" spans="1:8" x14ac:dyDescent="0.2">
      <c r="A57" s="9" t="s">
        <v>75</v>
      </c>
      <c r="B57" s="5">
        <v>8</v>
      </c>
      <c r="C57" s="5" t="s">
        <v>5</v>
      </c>
      <c r="D57" s="5">
        <v>10.389519011871799</v>
      </c>
      <c r="E57" s="5">
        <f>D57/PI()</f>
        <v>3.307086614173242</v>
      </c>
      <c r="F57" s="5">
        <f>E57*2.54</f>
        <v>8.4000000000000341</v>
      </c>
      <c r="G57" s="5">
        <f>PI()*((F57/2)^2)</f>
        <v>55.417694409324397</v>
      </c>
      <c r="H57" s="5"/>
    </row>
    <row r="58" spans="1:8" x14ac:dyDescent="0.2">
      <c r="A58" s="9" t="s">
        <v>7</v>
      </c>
      <c r="B58" s="5">
        <v>1</v>
      </c>
      <c r="C58" s="5" t="s">
        <v>8</v>
      </c>
      <c r="D58" s="5">
        <v>12.492159764274399</v>
      </c>
      <c r="E58" s="5">
        <f>D58/PI()</f>
        <v>3.9763779527559135</v>
      </c>
      <c r="F58" s="5">
        <f>E58*2.54</f>
        <v>10.100000000000021</v>
      </c>
      <c r="G58" s="5">
        <f>PI()*((F58/2)^2)</f>
        <v>80.118466648174021</v>
      </c>
      <c r="H58" s="5"/>
    </row>
    <row r="59" spans="1:8" x14ac:dyDescent="0.2">
      <c r="A59" s="9" t="s">
        <v>9</v>
      </c>
      <c r="B59" s="5">
        <v>1</v>
      </c>
      <c r="C59" s="5" t="s">
        <v>8</v>
      </c>
      <c r="D59" s="5">
        <v>14.594800516676999</v>
      </c>
      <c r="E59" s="5">
        <f>D59/PI()</f>
        <v>4.6456692913385851</v>
      </c>
      <c r="F59" s="5">
        <f>E59*2.54</f>
        <v>11.800000000000006</v>
      </c>
      <c r="G59" s="5">
        <f>PI()*((F59/2)^2)</f>
        <v>109.35884027146082</v>
      </c>
      <c r="H59" s="5"/>
    </row>
    <row r="60" spans="1:8" x14ac:dyDescent="0.2">
      <c r="A60" s="9" t="s">
        <v>10</v>
      </c>
      <c r="B60" s="5">
        <v>1</v>
      </c>
      <c r="C60" s="5" t="s">
        <v>8</v>
      </c>
      <c r="D60" s="5">
        <v>22.5106245257221</v>
      </c>
      <c r="E60" s="5">
        <f>D60/PI()</f>
        <v>7.1653543307086487</v>
      </c>
      <c r="F60" s="5">
        <f>E60*2.54</f>
        <v>18.199999999999967</v>
      </c>
      <c r="G60" s="5">
        <f>PI()*((F60/2)^2)</f>
        <v>260.15528764376984</v>
      </c>
      <c r="H60" s="5"/>
    </row>
    <row r="61" spans="1:8" x14ac:dyDescent="0.2">
      <c r="A61" s="9" t="s">
        <v>17</v>
      </c>
      <c r="B61" s="5">
        <v>2</v>
      </c>
      <c r="C61" s="5" t="s">
        <v>8</v>
      </c>
      <c r="D61" s="5">
        <v>16.944810769362299</v>
      </c>
      <c r="E61" s="5">
        <f>D61/PI()</f>
        <v>5.3937007874015839</v>
      </c>
      <c r="F61" s="5">
        <f>E61*2.54</f>
        <v>13.700000000000022</v>
      </c>
      <c r="G61" s="5">
        <f>PI()*((F61/2)^2)</f>
        <v>147.41138128806756</v>
      </c>
      <c r="H61" s="5"/>
    </row>
    <row r="62" spans="1:8" x14ac:dyDescent="0.2">
      <c r="A62" s="9" t="s">
        <v>25</v>
      </c>
      <c r="B62" s="5">
        <v>3</v>
      </c>
      <c r="C62" s="5" t="s">
        <v>8</v>
      </c>
      <c r="D62" s="5">
        <v>5.5658137563598702</v>
      </c>
      <c r="E62" s="5">
        <f>D62/PI()</f>
        <v>1.7716535433070868</v>
      </c>
      <c r="F62" s="5">
        <f>E62*2.54</f>
        <v>4.5000000000000009</v>
      </c>
      <c r="G62" s="5">
        <f>PI()*((F62/2)^2)</f>
        <v>15.904312808798334</v>
      </c>
      <c r="H62" s="5"/>
    </row>
    <row r="63" spans="1:8" x14ac:dyDescent="0.2">
      <c r="A63" s="9" t="s">
        <v>26</v>
      </c>
      <c r="B63" s="5">
        <v>3</v>
      </c>
      <c r="C63" s="5" t="s">
        <v>8</v>
      </c>
      <c r="D63" s="5">
        <v>8.7816172600344604</v>
      </c>
      <c r="E63" s="5">
        <f>D63/PI()</f>
        <v>2.795275590551181</v>
      </c>
      <c r="F63" s="5">
        <f>E63*2.54</f>
        <v>7.1</v>
      </c>
      <c r="G63" s="5">
        <f>PI()*((F63/2)^2)</f>
        <v>39.591921416865368</v>
      </c>
      <c r="H63" s="5"/>
    </row>
    <row r="64" spans="1:8" x14ac:dyDescent="0.2">
      <c r="A64" s="9" t="s">
        <v>30</v>
      </c>
      <c r="B64" s="5">
        <v>3</v>
      </c>
      <c r="C64" s="5" t="s">
        <v>8</v>
      </c>
      <c r="D64" s="5">
        <v>18.923766771623601</v>
      </c>
      <c r="E64" s="5">
        <f>D64/PI()</f>
        <v>6.0236220472441087</v>
      </c>
      <c r="F64" s="5">
        <f>E64*2.54</f>
        <v>15.300000000000036</v>
      </c>
      <c r="G64" s="5">
        <f>PI()*((F64/2)^2)</f>
        <v>183.85385606970954</v>
      </c>
      <c r="H64" s="5"/>
    </row>
    <row r="65" spans="1:8" x14ac:dyDescent="0.2">
      <c r="A65" s="9" t="s">
        <v>31</v>
      </c>
      <c r="B65" s="5">
        <v>3</v>
      </c>
      <c r="C65" s="5" t="s">
        <v>8</v>
      </c>
      <c r="D65" s="5">
        <v>19.1711362719062</v>
      </c>
      <c r="E65" s="5">
        <f>D65/PI()</f>
        <v>6.1023622047244039</v>
      </c>
      <c r="F65" s="5">
        <f>E65*2.54</f>
        <v>15.499999999999986</v>
      </c>
      <c r="G65" s="5">
        <f>PI()*((F65/2)^2)</f>
        <v>188.69190875623659</v>
      </c>
      <c r="H65" s="5"/>
    </row>
    <row r="66" spans="1:8" x14ac:dyDescent="0.2">
      <c r="A66" s="9" t="s">
        <v>32</v>
      </c>
      <c r="B66" s="5">
        <v>3</v>
      </c>
      <c r="C66" s="5" t="s">
        <v>8</v>
      </c>
      <c r="D66" s="5">
        <v>23.871156777276799</v>
      </c>
      <c r="E66" s="5">
        <f>D66/PI()</f>
        <v>7.5984251968504015</v>
      </c>
      <c r="F66" s="5">
        <f>E66*2.54</f>
        <v>19.300000000000018</v>
      </c>
      <c r="G66" s="5">
        <f>PI()*((F66/2)^2)</f>
        <v>292.55296188391605</v>
      </c>
      <c r="H66" s="5"/>
    </row>
    <row r="67" spans="1:8" x14ac:dyDescent="0.2">
      <c r="A67" s="9" t="s">
        <v>33</v>
      </c>
      <c r="B67" s="5">
        <v>3</v>
      </c>
      <c r="C67" s="5" t="s">
        <v>8</v>
      </c>
      <c r="D67" s="5">
        <v>28.571177282647302</v>
      </c>
      <c r="E67" s="5">
        <f>D67/PI()</f>
        <v>9.0944881889763689</v>
      </c>
      <c r="F67" s="5">
        <f>E67*2.54</f>
        <v>23.099999999999977</v>
      </c>
      <c r="G67" s="5">
        <f>PI()*((F67/2)^2)</f>
        <v>419.09631397051152</v>
      </c>
      <c r="H67" s="5"/>
    </row>
    <row r="68" spans="1:8" x14ac:dyDescent="0.2">
      <c r="A68" s="9" t="s">
        <v>36</v>
      </c>
      <c r="B68" s="5">
        <v>4</v>
      </c>
      <c r="C68" s="5" t="s">
        <v>8</v>
      </c>
      <c r="D68" s="5">
        <v>3.8342272543812399</v>
      </c>
      <c r="E68" s="5">
        <f>D68/PI()</f>
        <v>1.2204724409448808</v>
      </c>
      <c r="F68" s="5">
        <f>E68*2.54</f>
        <v>3.0999999999999974</v>
      </c>
      <c r="G68" s="5">
        <f>PI()*((F68/2)^2)</f>
        <v>7.547676350249465</v>
      </c>
      <c r="H68" s="5"/>
    </row>
    <row r="69" spans="1:8" x14ac:dyDescent="0.2">
      <c r="A69" s="9" t="s">
        <v>37</v>
      </c>
      <c r="B69" s="5">
        <v>4</v>
      </c>
      <c r="C69" s="5" t="s">
        <v>8</v>
      </c>
      <c r="D69" s="5">
        <v>10.760573262295701</v>
      </c>
      <c r="E69" s="5">
        <f>D69/PI()</f>
        <v>3.4251968503936858</v>
      </c>
      <c r="F69" s="5">
        <f>E69*2.54</f>
        <v>8.699999999999962</v>
      </c>
      <c r="G69" s="5">
        <f>PI()*((F69/2)^2)</f>
        <v>59.446786987552343</v>
      </c>
      <c r="H69" s="5"/>
    </row>
    <row r="70" spans="1:8" x14ac:dyDescent="0.2">
      <c r="A70" s="9" t="s">
        <v>38</v>
      </c>
      <c r="B70" s="5">
        <v>4</v>
      </c>
      <c r="C70" s="5" t="s">
        <v>8</v>
      </c>
      <c r="D70" s="5">
        <v>15.336909017525</v>
      </c>
      <c r="E70" s="5">
        <f>D70/PI()</f>
        <v>4.8818897637795358</v>
      </c>
      <c r="F70" s="5">
        <f>E70*2.54</f>
        <v>12.400000000000022</v>
      </c>
      <c r="G70" s="5">
        <f>PI()*((F70/2)^2)</f>
        <v>120.76282160399207</v>
      </c>
      <c r="H70" s="5"/>
    </row>
    <row r="71" spans="1:8" x14ac:dyDescent="0.2">
      <c r="A71" s="9" t="s">
        <v>43</v>
      </c>
      <c r="B71" s="5">
        <v>5</v>
      </c>
      <c r="C71" s="5" t="s">
        <v>8</v>
      </c>
      <c r="D71" s="5">
        <v>13.110583514981</v>
      </c>
      <c r="E71" s="5">
        <f>D71/PI()</f>
        <v>4.1732283464566846</v>
      </c>
      <c r="F71" s="5">
        <f>E71*2.54</f>
        <v>10.599999999999978</v>
      </c>
      <c r="G71" s="5">
        <f>PI()*((F71/2)^2)</f>
        <v>88.247337639336934</v>
      </c>
      <c r="H71" s="5"/>
    </row>
    <row r="72" spans="1:8" x14ac:dyDescent="0.2">
      <c r="A72" s="9" t="s">
        <v>63</v>
      </c>
      <c r="B72" s="5">
        <v>7</v>
      </c>
      <c r="C72" s="5" t="s">
        <v>8</v>
      </c>
      <c r="D72" s="5">
        <v>13.110583514981</v>
      </c>
      <c r="E72" s="5">
        <f>D72/PI()</f>
        <v>4.1732283464566846</v>
      </c>
      <c r="F72" s="5">
        <f>E72*2.54</f>
        <v>10.599999999999978</v>
      </c>
      <c r="G72" s="5">
        <f>PI()*((F72/2)^2)</f>
        <v>88.247337639336934</v>
      </c>
      <c r="H72" s="5"/>
    </row>
    <row r="73" spans="1:8" x14ac:dyDescent="0.2">
      <c r="A73" s="9" t="s">
        <v>66</v>
      </c>
      <c r="B73" s="5">
        <v>7</v>
      </c>
      <c r="C73" s="5" t="s">
        <v>8</v>
      </c>
      <c r="D73" s="5">
        <v>19.7895600226129</v>
      </c>
      <c r="E73" s="5">
        <f>D73/PI()</f>
        <v>6.2992125984252061</v>
      </c>
      <c r="F73" s="5">
        <f>E73*2.54</f>
        <v>16.000000000000025</v>
      </c>
      <c r="G73" s="5">
        <f>PI()*((F73/2)^2)</f>
        <v>201.06192982974738</v>
      </c>
      <c r="H73" s="5"/>
    </row>
    <row r="74" spans="1:8" x14ac:dyDescent="0.2">
      <c r="A74" s="9" t="s">
        <v>67</v>
      </c>
      <c r="B74" s="5">
        <v>7</v>
      </c>
      <c r="C74" s="5" t="s">
        <v>8</v>
      </c>
      <c r="D74" s="5">
        <v>20.160614273036899</v>
      </c>
      <c r="E74" s="5">
        <f>D74/PI()</f>
        <v>6.417322834645681</v>
      </c>
      <c r="F74" s="5">
        <f>E74*2.54</f>
        <v>16.300000000000029</v>
      </c>
      <c r="G74" s="5">
        <f>PI()*((F74/2)^2)</f>
        <v>208.6724380330688</v>
      </c>
      <c r="H74" s="5"/>
    </row>
    <row r="75" spans="1:8" x14ac:dyDescent="0.2">
      <c r="A75" s="9" t="s">
        <v>70</v>
      </c>
      <c r="B75" s="5">
        <v>8</v>
      </c>
      <c r="C75" s="5" t="s">
        <v>8</v>
      </c>
      <c r="D75" s="5">
        <v>2.2263255025439501</v>
      </c>
      <c r="E75" s="5">
        <f>D75/PI()</f>
        <v>0.70866141732283539</v>
      </c>
      <c r="F75" s="5">
        <f>E75*2.54</f>
        <v>1.8000000000000018</v>
      </c>
      <c r="G75" s="5">
        <f>PI()*((F75/2)^2)</f>
        <v>2.5446900494077376</v>
      </c>
      <c r="H75" s="5"/>
    </row>
    <row r="76" spans="1:8" x14ac:dyDescent="0.2">
      <c r="A76" s="9" t="s">
        <v>77</v>
      </c>
      <c r="B76" s="5">
        <v>8</v>
      </c>
      <c r="C76" s="5" t="s">
        <v>8</v>
      </c>
      <c r="D76" s="5">
        <v>13.976376765970301</v>
      </c>
      <c r="E76" s="5">
        <f>D76/PI()</f>
        <v>4.4488188976377829</v>
      </c>
      <c r="F76" s="5">
        <f>E76*2.54</f>
        <v>11.299999999999969</v>
      </c>
      <c r="G76" s="5">
        <f>PI()*((F76/2)^2)</f>
        <v>100.28749148421961</v>
      </c>
      <c r="H76" s="5"/>
    </row>
  </sheetData>
  <sortState xmlns:xlrd2="http://schemas.microsoft.com/office/spreadsheetml/2017/richdata2" ref="A2:G76">
    <sortCondition ref="C2:C76"/>
    <sortCondition ref="B2:B76"/>
  </sortState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 plots raw data (2)</vt:lpstr>
      <vt:lpstr>tree plots converted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Ortiz</cp:lastModifiedBy>
  <cp:revision>16</cp:revision>
  <cp:lastPrinted>1601-01-01T00:00:00Z</cp:lastPrinted>
  <dcterms:created xsi:type="dcterms:W3CDTF">1601-01-01T00:00:00Z</dcterms:created>
  <dcterms:modified xsi:type="dcterms:W3CDTF">2023-04-03T20:39:10Z</dcterms:modified>
</cp:coreProperties>
</file>